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20" windowHeight="7320" activeTab="0"/>
  </bookViews>
  <sheets>
    <sheet name="main" sheetId="1" r:id="rId1"/>
    <sheet name="固定P" sheetId="2" r:id="rId2"/>
    <sheet name="基本P" sheetId="3" r:id="rId3"/>
    <sheet name="所属別固定P" sheetId="4" r:id="rId4"/>
    <sheet name="所属別基本P" sheetId="5" r:id="rId5"/>
    <sheet name="ﾓﾃﾞﾙ" sheetId="6" r:id="rId6"/>
    <sheet name="Read_Me" sheetId="7" r:id="rId7"/>
    <sheet name="改定情報" sheetId="8" r:id="rId8"/>
  </sheets>
  <definedNames/>
  <calcPr fullCalcOnLoad="1"/>
</workbook>
</file>

<file path=xl/sharedStrings.xml><?xml version="1.0" encoding="utf-8"?>
<sst xmlns="http://schemas.openxmlformats.org/spreadsheetml/2006/main" count="171" uniqueCount="131">
  <si>
    <t>*</t>
  </si>
  <si>
    <t>これより右、削除、変更を禁止</t>
  </si>
  <si>
    <t>グラフデータが隠してあります。</t>
  </si>
  <si>
    <t>現行給与入力エリア</t>
  </si>
  <si>
    <t>評価入力エリア</t>
  </si>
  <si>
    <t>昇給後給与設計エリア</t>
  </si>
  <si>
    <t>所属部門</t>
  </si>
  <si>
    <t>昇給方法選択</t>
  </si>
  <si>
    <t>部門Ａ</t>
  </si>
  <si>
    <t>部門Ｆ</t>
  </si>
  <si>
    <t>　昇給前の現在支給されている給与のデータを入力</t>
  </si>
  <si>
    <t>　諸手当の変更がある場合には上書きで変更</t>
  </si>
  <si>
    <t>部門Ｂ</t>
  </si>
  <si>
    <t>部門Ｇ</t>
  </si>
  <si>
    <t>作成日</t>
  </si>
  <si>
    <t>　　特に変更しない場合は自動計算</t>
  </si>
  <si>
    <t>基本給</t>
  </si>
  <si>
    <t>固定給</t>
  </si>
  <si>
    <t>部門Ｃ</t>
  </si>
  <si>
    <t>部門Ｈ</t>
  </si>
  <si>
    <t>昇給額</t>
  </si>
  <si>
    <t>昇給率</t>
  </si>
  <si>
    <t>部門Ｄ</t>
  </si>
  <si>
    <t>部門Ｉ</t>
  </si>
  <si>
    <t>昇給基準日</t>
  </si>
  <si>
    <t>登録人数</t>
  </si>
  <si>
    <t>役職定義</t>
  </si>
  <si>
    <t>合計</t>
  </si>
  <si>
    <t>平均</t>
  </si>
  <si>
    <t>部門Ｅ</t>
  </si>
  <si>
    <t>部門Ｊ</t>
  </si>
  <si>
    <t>新基本給は評価を入力しないと表示されません</t>
  </si>
  <si>
    <t>社員</t>
  </si>
  <si>
    <t>男=1</t>
  </si>
  <si>
    <t>H00.00.00</t>
  </si>
  <si>
    <t>現行</t>
  </si>
  <si>
    <t>評価</t>
  </si>
  <si>
    <t>決定</t>
  </si>
  <si>
    <t>最終調整</t>
  </si>
  <si>
    <t>新</t>
  </si>
  <si>
    <t>固定</t>
  </si>
  <si>
    <t>基本</t>
  </si>
  <si>
    <t>部門別固定</t>
  </si>
  <si>
    <t>部門別基本</t>
  </si>
  <si>
    <t>NO.</t>
  </si>
  <si>
    <t>女=2</t>
  </si>
  <si>
    <t>役職</t>
  </si>
  <si>
    <t>所属</t>
  </si>
  <si>
    <t>氏  名</t>
  </si>
  <si>
    <t>生年月日</t>
  </si>
  <si>
    <t>入社年月日</t>
  </si>
  <si>
    <t>年</t>
  </si>
  <si>
    <t>月</t>
  </si>
  <si>
    <t>現基本給</t>
  </si>
  <si>
    <t>役職手当</t>
  </si>
  <si>
    <t>　　　手当</t>
  </si>
  <si>
    <t>固定給計</t>
  </si>
  <si>
    <t>入力</t>
  </si>
  <si>
    <t>（額入力）</t>
  </si>
  <si>
    <t>新基本給</t>
  </si>
  <si>
    <t>総昇給額</t>
  </si>
  <si>
    <t>年齢</t>
  </si>
  <si>
    <t>男性</t>
  </si>
  <si>
    <t>女性</t>
  </si>
  <si>
    <t>役職者</t>
  </si>
  <si>
    <t>地域ﾓﾃﾞﾙ</t>
  </si>
  <si>
    <t>地域モデル賃金入力エリア</t>
  </si>
  <si>
    <t>標準</t>
  </si>
  <si>
    <t>地域</t>
  </si>
  <si>
    <t>現在入力してある数値は</t>
  </si>
  <si>
    <t>勤続</t>
  </si>
  <si>
    <t>ﾓﾃﾞﾙ入力</t>
  </si>
  <si>
    <t>バージョンアップ情報</t>
  </si>
  <si>
    <t>グラフの軸の上限、下限数値を固定化</t>
  </si>
  <si>
    <t>評価を入力していない際の#N/Aを修正</t>
  </si>
  <si>
    <t>評価の標語をS,A,B,C,Dに変更</t>
  </si>
  <si>
    <t>グラフの表示形式等を変更</t>
  </si>
  <si>
    <t>所属別プロットを追加</t>
  </si>
  <si>
    <t>http://www.roumu.com</t>
  </si>
  <si>
    <t>昇給支援システム</t>
  </si>
  <si>
    <t>　著作権とご利用上の制限</t>
  </si>
  <si>
    <t>当ワークシートの著作権は大津章敬(webmaster@roumu.com)にあります。</t>
  </si>
  <si>
    <t>１）損害について</t>
  </si>
  <si>
    <t>　ご多分に漏れず、あなたがこのソフトウェアをご利用することで生じ</t>
  </si>
  <si>
    <t>た、如何なる損害に対しても、私及び私に関する如何なる団体や個人</t>
  </si>
  <si>
    <t>も保証することはありません。</t>
  </si>
  <si>
    <t>２）第三者への受け渡し</t>
  </si>
  <si>
    <t>　このプログラム及び付属のドキュメントを私の許可なく、再配布する</t>
  </si>
  <si>
    <t>ことを禁じます。</t>
  </si>
  <si>
    <t>３）解析・改造の禁止</t>
  </si>
  <si>
    <t>　このソフトウェアを許可なく解析・改造することを禁じます。</t>
  </si>
  <si>
    <t>　いずれの場合も詳細についてはメールにてお問い合わせ下さい。</t>
  </si>
  <si>
    <t>株式会社名南経営</t>
  </si>
  <si>
    <t>　       　大津章敬(webmaster@roumu.com)</t>
  </si>
  <si>
    <t>http://www.roumu.com/</t>
  </si>
  <si>
    <t>　なおＥ列の「所属」欄と同じ名称を使用して下さい。</t>
  </si>
  <si>
    <r>
      <t>←</t>
    </r>
    <r>
      <rPr>
        <sz val="9"/>
        <color indexed="17"/>
        <rFont val="ＭＳ Ｐゴシック"/>
        <family val="3"/>
      </rPr>
      <t>所属部門別グラフを使用する場合には設定して下さい。</t>
    </r>
  </si>
  <si>
    <t>入力セル</t>
  </si>
  <si>
    <t>自動計算セル</t>
  </si>
  <si>
    <t>年齢</t>
  </si>
  <si>
    <t>勤続</t>
  </si>
  <si>
    <t>昇給率</t>
  </si>
  <si>
    <t>昇給額</t>
  </si>
  <si>
    <t>昇給条件設定</t>
  </si>
  <si>
    <t>v1.08での改定(2003/4/22)</t>
  </si>
  <si>
    <t>v1.07での改定(2000/3/13)</t>
  </si>
  <si>
    <t>v1.06での改定(1999/5/30)</t>
  </si>
  <si>
    <t>v1.05での改定(1998/5/1)</t>
  </si>
  <si>
    <t>v1.04での改定(1998/3/24)</t>
  </si>
  <si>
    <t>v1.03での改定(1998/2/11)</t>
  </si>
  <si>
    <t>v1.02での改定(1997/11/26)</t>
  </si>
  <si>
    <t>全体のデザインを変更</t>
  </si>
  <si>
    <t>昇給設定エリアを移動</t>
  </si>
  <si>
    <t>S</t>
  </si>
  <si>
    <t>A</t>
  </si>
  <si>
    <t>B</t>
  </si>
  <si>
    <t>C</t>
  </si>
  <si>
    <t>D</t>
  </si>
  <si>
    <t>v1.09での改定(2004/3/15)</t>
  </si>
  <si>
    <t>シート保護時の昇給方法変更のエラーを修正</t>
  </si>
  <si>
    <t>固定給地域モデルとの比較を固定給プロットに追加</t>
  </si>
  <si>
    <t>率昇給選択時に最終調整が反映されないバグを修正</t>
  </si>
  <si>
    <t>A'</t>
  </si>
  <si>
    <t>B'</t>
  </si>
  <si>
    <t>グレード</t>
  </si>
  <si>
    <t>Ver1.10(March,9,2007)</t>
  </si>
  <si>
    <t>v1.10での改定(2007/3/9)</t>
  </si>
  <si>
    <t>評価を7段階に変更</t>
  </si>
  <si>
    <t>2006年東京都産業局</t>
  </si>
  <si>
    <t>高卒全業種 50-99人</t>
  </si>
  <si>
    <t>モデル賃金データを2006年データに更新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</si>
</sst>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mmm\-yyyy"/>
    <numFmt numFmtId="179" formatCode="0.0%"/>
  </numFmts>
  <fonts count="49">
    <font>
      <sz val="11"/>
      <name val="ＭＳ Ｐゴシック"/>
      <family val="3"/>
    </font>
    <font>
      <sz val="11"/>
      <name val="Arial"/>
      <family val="2"/>
    </font>
    <font>
      <i/>
      <sz val="8"/>
      <name val="Arial Narrow"/>
      <family val="2"/>
    </font>
    <font>
      <sz val="16"/>
      <name val="ＤＦ特太ゴシック体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2"/>
      <name val="ＭＳ ゴシック"/>
      <family val="3"/>
    </font>
    <font>
      <sz val="9"/>
      <color indexed="12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i/>
      <sz val="8"/>
      <color indexed="10"/>
      <name val="Arial Narrow"/>
      <family val="2"/>
    </font>
    <font>
      <sz val="8"/>
      <color indexed="50"/>
      <name val="ＭＳ Ｐゴシック"/>
      <family val="3"/>
    </font>
    <font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Century"/>
      <family val="1"/>
    </font>
    <font>
      <sz val="9"/>
      <name val="MS UI Gothic"/>
      <family val="3"/>
    </font>
    <font>
      <sz val="9"/>
      <color indexed="17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22.75"/>
      <name val="ＭＳ ゴシック"/>
      <family val="3"/>
    </font>
    <font>
      <sz val="9"/>
      <name val="ＭＳ ゴシック"/>
      <family val="3"/>
    </font>
    <font>
      <sz val="14.75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4.5"/>
      <color indexed="10"/>
      <name val="ＭＳ ゴシック"/>
      <family val="3"/>
    </font>
    <font>
      <sz val="8"/>
      <name val="ＭＳ ゴシック"/>
      <family val="3"/>
    </font>
    <font>
      <sz val="14.25"/>
      <name val="ＭＳ ゴシック"/>
      <family val="3"/>
    </font>
    <font>
      <sz val="22"/>
      <name val="ＭＳ ゴシック"/>
      <family val="3"/>
    </font>
    <font>
      <b/>
      <i/>
      <sz val="10"/>
      <color indexed="13"/>
      <name val="Arial"/>
      <family val="2"/>
    </font>
    <font>
      <b/>
      <sz val="18"/>
      <color indexed="18"/>
      <name val="ＭＳ ゴシック"/>
      <family val="3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53"/>
      <name val="Arial"/>
      <family val="2"/>
    </font>
    <font>
      <u val="single"/>
      <sz val="12"/>
      <color indexed="12"/>
      <name val="Arial"/>
      <family val="2"/>
    </font>
    <font>
      <u val="single"/>
      <sz val="14"/>
      <color indexed="12"/>
      <name val="ＭＳ ゴシック"/>
      <family val="3"/>
    </font>
    <font>
      <sz val="11"/>
      <color indexed="10"/>
      <name val="ＭＳ ゴシック"/>
      <family val="3"/>
    </font>
    <font>
      <b/>
      <sz val="14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9"/>
      <color indexed="9"/>
      <name val="ＭＳ Ｐゴシック"/>
      <family val="3"/>
    </font>
    <font>
      <sz val="11"/>
      <color indexed="57"/>
      <name val="ＭＳ ゴシック"/>
      <family val="3"/>
    </font>
    <font>
      <sz val="9"/>
      <color indexed="10"/>
      <name val="ＭＳ Ｐゴシック"/>
      <family val="3"/>
    </font>
    <font>
      <u val="single"/>
      <sz val="14"/>
      <color indexed="12"/>
      <name val="Arial"/>
      <family val="2"/>
    </font>
    <font>
      <b/>
      <sz val="9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9"/>
      <color indexed="12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04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uble"/>
      <right style="dotted"/>
      <top>
        <color indexed="63"/>
      </top>
      <bottom style="dotted"/>
    </border>
    <border>
      <left style="double"/>
      <right>
        <color indexed="63"/>
      </right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dotted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thin"/>
      <right style="dotted"/>
      <top style="medium"/>
      <bottom style="dotted"/>
    </border>
    <border>
      <left style="dotted"/>
      <right style="thin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uble"/>
      <right style="dotted"/>
      <top style="medium"/>
      <bottom style="dotted"/>
    </border>
    <border>
      <left style="double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double"/>
      <top style="medium"/>
      <bottom style="dotted"/>
    </border>
    <border>
      <left style="thin"/>
      <right style="thin"/>
      <top style="medium"/>
      <bottom style="dotted"/>
    </border>
    <border>
      <left style="dotted"/>
      <right style="medium"/>
      <top style="medium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uble"/>
      <right style="dotted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double"/>
      <right style="dotted"/>
      <top style="thin"/>
      <bottom>
        <color indexed="63"/>
      </bottom>
    </border>
    <border>
      <left style="double"/>
      <right style="dotted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tted"/>
    </border>
    <border>
      <left style="double"/>
      <right style="thin"/>
      <top style="dotted"/>
      <bottom style="dotted"/>
    </border>
    <border>
      <left style="double"/>
      <right style="thin"/>
      <top style="dotted"/>
      <bottom style="thin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uble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 quotePrefix="1">
      <alignment horizontal="left"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38" fontId="0" fillId="0" borderId="4" xfId="17" applyBorder="1" applyAlignment="1">
      <alignment/>
    </xf>
    <xf numFmtId="10" fontId="0" fillId="0" borderId="4" xfId="17" applyNumberFormat="1" applyBorder="1" applyAlignment="1">
      <alignment/>
    </xf>
    <xf numFmtId="10" fontId="0" fillId="0" borderId="2" xfId="17" applyNumberForma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 quotePrefix="1">
      <alignment horizontal="left"/>
    </xf>
    <xf numFmtId="0" fontId="7" fillId="0" borderId="1" xfId="0" applyFont="1" applyBorder="1" applyAlignment="1">
      <alignment/>
    </xf>
    <xf numFmtId="5" fontId="0" fillId="0" borderId="2" xfId="0" applyNumberFormat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57" fontId="0" fillId="0" borderId="8" xfId="0" applyNumberFormat="1" applyBorder="1" applyAlignment="1" applyProtection="1">
      <alignment horizontal="center"/>
      <protection locked="0"/>
    </xf>
    <xf numFmtId="57" fontId="0" fillId="0" borderId="9" xfId="0" applyNumberForma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38" fontId="0" fillId="0" borderId="11" xfId="17" applyBorder="1" applyAlignment="1" applyProtection="1">
      <alignment/>
      <protection locked="0"/>
    </xf>
    <xf numFmtId="38" fontId="0" fillId="0" borderId="6" xfId="17" applyBorder="1" applyAlignment="1" applyProtection="1">
      <alignment/>
      <protection locked="0"/>
    </xf>
    <xf numFmtId="38" fontId="0" fillId="0" borderId="7" xfId="17" applyBorder="1" applyAlignment="1">
      <alignment/>
    </xf>
    <xf numFmtId="0" fontId="0" fillId="0" borderId="12" xfId="0" applyBorder="1" applyAlignment="1" applyProtection="1">
      <alignment horizontal="center"/>
      <protection locked="0"/>
    </xf>
    <xf numFmtId="10" fontId="0" fillId="0" borderId="5" xfId="0" applyNumberFormat="1" applyBorder="1" applyAlignment="1">
      <alignment horizontal="center"/>
    </xf>
    <xf numFmtId="38" fontId="0" fillId="0" borderId="9" xfId="17" applyBorder="1" applyAlignment="1">
      <alignment horizontal="center"/>
    </xf>
    <xf numFmtId="38" fontId="0" fillId="0" borderId="13" xfId="17" applyBorder="1" applyAlignment="1" applyProtection="1">
      <alignment/>
      <protection locked="0"/>
    </xf>
    <xf numFmtId="38" fontId="0" fillId="0" borderId="7" xfId="17" applyBorder="1" applyAlignment="1" applyProtection="1">
      <alignment/>
      <protection locked="0"/>
    </xf>
    <xf numFmtId="38" fontId="0" fillId="0" borderId="14" xfId="17" applyBorder="1" applyAlignment="1">
      <alignment/>
    </xf>
    <xf numFmtId="38" fontId="0" fillId="0" borderId="10" xfId="17" applyBorder="1" applyAlignment="1">
      <alignment/>
    </xf>
    <xf numFmtId="10" fontId="0" fillId="0" borderId="8" xfId="0" applyNumberFormat="1" applyBorder="1" applyAlignment="1">
      <alignment/>
    </xf>
    <xf numFmtId="10" fontId="0" fillId="0" borderId="9" xfId="0" applyNumberFormat="1" applyBorder="1" applyAlignment="1">
      <alignment/>
    </xf>
    <xf numFmtId="0" fontId="12" fillId="0" borderId="0" xfId="0" applyFont="1" applyAlignment="1" quotePrefix="1">
      <alignment horizontal="left"/>
    </xf>
    <xf numFmtId="0" fontId="13" fillId="0" borderId="1" xfId="0" applyFont="1" applyBorder="1" applyAlignment="1">
      <alignment/>
    </xf>
    <xf numFmtId="0" fontId="14" fillId="0" borderId="0" xfId="0" applyFont="1" applyAlignment="1">
      <alignment vertical="center"/>
    </xf>
    <xf numFmtId="3" fontId="0" fillId="0" borderId="15" xfId="0" applyNumberFormat="1" applyBorder="1" applyAlignment="1">
      <alignment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57" fontId="0" fillId="0" borderId="19" xfId="0" applyNumberFormat="1" applyBorder="1" applyAlignment="1" applyProtection="1">
      <alignment horizontal="center"/>
      <protection locked="0"/>
    </xf>
    <xf numFmtId="57" fontId="0" fillId="0" borderId="20" xfId="0" applyNumberFormat="1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38" fontId="0" fillId="0" borderId="22" xfId="17" applyBorder="1" applyAlignment="1" applyProtection="1">
      <alignment/>
      <protection locked="0"/>
    </xf>
    <xf numFmtId="38" fontId="0" fillId="0" borderId="17" xfId="17" applyBorder="1" applyAlignment="1" applyProtection="1">
      <alignment/>
      <protection locked="0"/>
    </xf>
    <xf numFmtId="38" fontId="0" fillId="0" borderId="18" xfId="17" applyBorder="1" applyAlignment="1">
      <alignment/>
    </xf>
    <xf numFmtId="0" fontId="0" fillId="0" borderId="23" xfId="0" applyBorder="1" applyAlignment="1" applyProtection="1">
      <alignment horizontal="center"/>
      <protection locked="0"/>
    </xf>
    <xf numFmtId="10" fontId="0" fillId="0" borderId="24" xfId="0" applyNumberFormat="1" applyBorder="1" applyAlignment="1">
      <alignment horizontal="center"/>
    </xf>
    <xf numFmtId="38" fontId="0" fillId="0" borderId="20" xfId="17" applyBorder="1" applyAlignment="1">
      <alignment horizontal="center"/>
    </xf>
    <xf numFmtId="38" fontId="0" fillId="0" borderId="25" xfId="17" applyBorder="1" applyAlignment="1" applyProtection="1">
      <alignment/>
      <protection locked="0"/>
    </xf>
    <xf numFmtId="38" fontId="0" fillId="0" borderId="18" xfId="17" applyBorder="1" applyAlignment="1" applyProtection="1">
      <alignment/>
      <protection locked="0"/>
    </xf>
    <xf numFmtId="38" fontId="0" fillId="0" borderId="26" xfId="17" applyBorder="1" applyAlignment="1">
      <alignment/>
    </xf>
    <xf numFmtId="38" fontId="0" fillId="0" borderId="21" xfId="17" applyBorder="1" applyAlignment="1">
      <alignment/>
    </xf>
    <xf numFmtId="10" fontId="0" fillId="0" borderId="19" xfId="0" applyNumberFormat="1" applyBorder="1" applyAlignment="1">
      <alignment/>
    </xf>
    <xf numFmtId="10" fontId="0" fillId="0" borderId="27" xfId="0" applyNumberFormat="1" applyBorder="1" applyAlignment="1">
      <alignment/>
    </xf>
    <xf numFmtId="0" fontId="0" fillId="0" borderId="28" xfId="0" applyBorder="1" applyAlignment="1" applyProtection="1">
      <alignment/>
      <protection locked="0"/>
    </xf>
    <xf numFmtId="10" fontId="0" fillId="0" borderId="29" xfId="0" applyNumberFormat="1" applyBorder="1" applyAlignment="1">
      <alignment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57" fontId="0" fillId="0" borderId="33" xfId="0" applyNumberFormat="1" applyBorder="1" applyAlignment="1" applyProtection="1">
      <alignment horizontal="center"/>
      <protection locked="0"/>
    </xf>
    <xf numFmtId="57" fontId="0" fillId="0" borderId="34" xfId="0" applyNumberFormat="1" applyBorder="1" applyAlignment="1" applyProtection="1">
      <alignment horizontal="center"/>
      <protection locked="0"/>
    </xf>
    <xf numFmtId="0" fontId="0" fillId="0" borderId="3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38" fontId="0" fillId="0" borderId="36" xfId="17" applyBorder="1" applyAlignment="1" applyProtection="1">
      <alignment/>
      <protection locked="0"/>
    </xf>
    <xf numFmtId="38" fontId="0" fillId="0" borderId="31" xfId="17" applyBorder="1" applyAlignment="1" applyProtection="1">
      <alignment/>
      <protection locked="0"/>
    </xf>
    <xf numFmtId="38" fontId="0" fillId="0" borderId="32" xfId="17" applyBorder="1" applyAlignment="1">
      <alignment/>
    </xf>
    <xf numFmtId="0" fontId="0" fillId="0" borderId="37" xfId="0" applyBorder="1" applyAlignment="1" applyProtection="1">
      <alignment horizontal="center"/>
      <protection locked="0"/>
    </xf>
    <xf numFmtId="10" fontId="0" fillId="0" borderId="38" xfId="0" applyNumberFormat="1" applyBorder="1" applyAlignment="1">
      <alignment horizontal="center"/>
    </xf>
    <xf numFmtId="38" fontId="0" fillId="0" borderId="34" xfId="17" applyBorder="1" applyAlignment="1">
      <alignment horizontal="center"/>
    </xf>
    <xf numFmtId="38" fontId="0" fillId="0" borderId="39" xfId="17" applyBorder="1" applyAlignment="1" applyProtection="1">
      <alignment/>
      <protection locked="0"/>
    </xf>
    <xf numFmtId="38" fontId="0" fillId="0" borderId="32" xfId="17" applyBorder="1" applyAlignment="1" applyProtection="1">
      <alignment/>
      <protection locked="0"/>
    </xf>
    <xf numFmtId="38" fontId="0" fillId="0" borderId="40" xfId="17" applyBorder="1" applyAlignment="1">
      <alignment/>
    </xf>
    <xf numFmtId="38" fontId="0" fillId="0" borderId="35" xfId="17" applyBorder="1" applyAlignment="1">
      <alignment/>
    </xf>
    <xf numFmtId="10" fontId="0" fillId="0" borderId="33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 quotePrefix="1">
      <alignment horizontal="left"/>
    </xf>
    <xf numFmtId="0" fontId="11" fillId="0" borderId="0" xfId="0" applyFont="1" applyFill="1" applyAlignment="1">
      <alignment horizontal="center"/>
    </xf>
    <xf numFmtId="177" fontId="11" fillId="0" borderId="0" xfId="17" applyNumberFormat="1" applyFont="1" applyFill="1" applyAlignment="1">
      <alignment/>
    </xf>
    <xf numFmtId="177" fontId="11" fillId="0" borderId="0" xfId="0" applyNumberFormat="1" applyFont="1" applyFill="1" applyAlignment="1">
      <alignment/>
    </xf>
    <xf numFmtId="0" fontId="11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left"/>
    </xf>
    <xf numFmtId="57" fontId="0" fillId="0" borderId="42" xfId="0" applyNumberFormat="1" applyBorder="1" applyAlignment="1">
      <alignment horizontal="center"/>
    </xf>
    <xf numFmtId="57" fontId="0" fillId="0" borderId="42" xfId="0" applyNumberFormat="1" applyBorder="1" applyAlignment="1" applyProtection="1">
      <alignment horizontal="center"/>
      <protection locked="0"/>
    </xf>
    <xf numFmtId="0" fontId="20" fillId="0" borderId="0" xfId="0" applyFont="1" applyAlignment="1">
      <alignment vertical="top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43" xfId="0" applyFont="1" applyBorder="1" applyAlignment="1" quotePrefix="1">
      <alignment horizontal="center"/>
    </xf>
    <xf numFmtId="0" fontId="22" fillId="0" borderId="44" xfId="0" applyFont="1" applyBorder="1" applyAlignment="1" quotePrefix="1">
      <alignment horizontal="center"/>
    </xf>
    <xf numFmtId="0" fontId="22" fillId="0" borderId="45" xfId="0" applyFont="1" applyBorder="1" applyAlignment="1" quotePrefix="1">
      <alignment horizontal="center"/>
    </xf>
    <xf numFmtId="0" fontId="22" fillId="0" borderId="46" xfId="0" applyFont="1" applyBorder="1" applyAlignment="1" quotePrefix="1">
      <alignment horizontal="center"/>
    </xf>
    <xf numFmtId="0" fontId="22" fillId="0" borderId="47" xfId="0" applyFont="1" applyBorder="1" applyAlignment="1" quotePrefix="1">
      <alignment horizontal="center"/>
    </xf>
    <xf numFmtId="0" fontId="0" fillId="0" borderId="6" xfId="0" applyBorder="1" applyAlignment="1" applyProtection="1" quotePrefix="1">
      <alignment horizontal="left"/>
      <protection locked="0"/>
    </xf>
    <xf numFmtId="0" fontId="34" fillId="0" borderId="0" xfId="0" applyFont="1" applyAlignment="1" applyProtection="1">
      <alignment/>
      <protection/>
    </xf>
    <xf numFmtId="0" fontId="35" fillId="0" borderId="0" xfId="0" applyFont="1" applyAlignment="1" applyProtection="1">
      <alignment horizontal="center"/>
      <protection locked="0"/>
    </xf>
    <xf numFmtId="0" fontId="36" fillId="0" borderId="0" xfId="0" applyFont="1" applyAlignment="1" applyProtection="1" quotePrefix="1">
      <alignment horizontal="left"/>
      <protection/>
    </xf>
    <xf numFmtId="0" fontId="34" fillId="0" borderId="0" xfId="0" applyFont="1" applyAlignment="1">
      <alignment/>
    </xf>
    <xf numFmtId="0" fontId="16" fillId="0" borderId="0" xfId="0" applyFont="1" applyFill="1" applyAlignment="1">
      <alignment/>
    </xf>
    <xf numFmtId="0" fontId="26" fillId="0" borderId="0" xfId="0" applyFont="1" applyAlignment="1">
      <alignment/>
    </xf>
    <xf numFmtId="0" fontId="16" fillId="0" borderId="48" xfId="0" applyFont="1" applyFill="1" applyBorder="1" applyAlignment="1">
      <alignment/>
    </xf>
    <xf numFmtId="0" fontId="16" fillId="0" borderId="49" xfId="0" applyFont="1" applyFill="1" applyBorder="1" applyAlignment="1">
      <alignment/>
    </xf>
    <xf numFmtId="0" fontId="16" fillId="0" borderId="50" xfId="0" applyFont="1" applyFill="1" applyBorder="1" applyAlignment="1">
      <alignment/>
    </xf>
    <xf numFmtId="0" fontId="39" fillId="0" borderId="0" xfId="0" applyFont="1" applyAlignment="1">
      <alignment/>
    </xf>
    <xf numFmtId="0" fontId="40" fillId="2" borderId="51" xfId="0" applyFont="1" applyFill="1" applyBorder="1" applyAlignment="1">
      <alignment/>
    </xf>
    <xf numFmtId="0" fontId="41" fillId="2" borderId="0" xfId="0" applyFont="1" applyFill="1" applyBorder="1" applyAlignment="1">
      <alignment/>
    </xf>
    <xf numFmtId="0" fontId="42" fillId="2" borderId="0" xfId="0" applyFont="1" applyFill="1" applyBorder="1" applyAlignment="1">
      <alignment/>
    </xf>
    <xf numFmtId="0" fontId="42" fillId="2" borderId="52" xfId="0" applyFont="1" applyFill="1" applyBorder="1" applyAlignment="1">
      <alignment/>
    </xf>
    <xf numFmtId="0" fontId="43" fillId="0" borderId="0" xfId="0" applyFont="1" applyAlignment="1" quotePrefix="1">
      <alignment horizontal="left"/>
    </xf>
    <xf numFmtId="0" fontId="16" fillId="0" borderId="51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52" xfId="0" applyFont="1" applyFill="1" applyBorder="1" applyAlignment="1">
      <alignment/>
    </xf>
    <xf numFmtId="0" fontId="26" fillId="0" borderId="0" xfId="0" applyFont="1" applyAlignment="1" quotePrefix="1">
      <alignment horizontal="left"/>
    </xf>
    <xf numFmtId="0" fontId="24" fillId="0" borderId="0" xfId="0" applyFont="1" applyAlignment="1" quotePrefix="1">
      <alignment horizontal="left"/>
    </xf>
    <xf numFmtId="0" fontId="24" fillId="0" borderId="0" xfId="0" applyFont="1" applyAlignment="1">
      <alignment/>
    </xf>
    <xf numFmtId="0" fontId="16" fillId="3" borderId="0" xfId="0" applyFont="1" applyFill="1" applyBorder="1" applyAlignment="1">
      <alignment/>
    </xf>
    <xf numFmtId="0" fontId="38" fillId="0" borderId="0" xfId="16" applyFill="1" applyBorder="1" applyAlignment="1">
      <alignment/>
    </xf>
    <xf numFmtId="0" fontId="16" fillId="0" borderId="53" xfId="0" applyFont="1" applyFill="1" applyBorder="1" applyAlignment="1">
      <alignment/>
    </xf>
    <xf numFmtId="0" fontId="16" fillId="0" borderId="54" xfId="0" applyFont="1" applyFill="1" applyBorder="1" applyAlignment="1">
      <alignment/>
    </xf>
    <xf numFmtId="0" fontId="16" fillId="0" borderId="55" xfId="0" applyFont="1" applyFill="1" applyBorder="1" applyAlignment="1">
      <alignment/>
    </xf>
    <xf numFmtId="0" fontId="42" fillId="2" borderId="51" xfId="0" applyFont="1" applyFill="1" applyBorder="1" applyAlignment="1">
      <alignment/>
    </xf>
    <xf numFmtId="0" fontId="16" fillId="0" borderId="0" xfId="0" applyFont="1" applyFill="1" applyBorder="1" applyAlignment="1" quotePrefix="1">
      <alignment horizontal="left"/>
    </xf>
    <xf numFmtId="0" fontId="44" fillId="0" borderId="0" xfId="0" applyFont="1" applyFill="1" applyBorder="1" applyAlignment="1">
      <alignment/>
    </xf>
    <xf numFmtId="55" fontId="16" fillId="0" borderId="0" xfId="0" applyNumberFormat="1" applyFont="1" applyFill="1" applyBorder="1" applyAlignment="1" quotePrefix="1">
      <alignment horizontal="left"/>
    </xf>
    <xf numFmtId="0" fontId="46" fillId="0" borderId="0" xfId="0" applyFont="1" applyAlignment="1">
      <alignment/>
    </xf>
    <xf numFmtId="0" fontId="0" fillId="4" borderId="56" xfId="0" applyFill="1" applyBorder="1" applyAlignment="1" applyProtection="1">
      <alignment horizontal="center"/>
      <protection locked="0"/>
    </xf>
    <xf numFmtId="0" fontId="0" fillId="4" borderId="57" xfId="0" applyFill="1" applyBorder="1" applyAlignment="1" applyProtection="1">
      <alignment horizontal="center"/>
      <protection locked="0"/>
    </xf>
    <xf numFmtId="0" fontId="0" fillId="4" borderId="58" xfId="0" applyFill="1" applyBorder="1" applyAlignment="1" applyProtection="1">
      <alignment horizontal="center"/>
      <protection locked="0"/>
    </xf>
    <xf numFmtId="0" fontId="0" fillId="4" borderId="59" xfId="0" applyFill="1" applyBorder="1" applyAlignment="1" applyProtection="1">
      <alignment horizontal="center"/>
      <protection locked="0"/>
    </xf>
    <xf numFmtId="0" fontId="0" fillId="4" borderId="60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61" xfId="0" applyFill="1" applyBorder="1" applyAlignment="1" applyProtection="1">
      <alignment horizontal="center"/>
      <protection locked="0"/>
    </xf>
    <xf numFmtId="0" fontId="0" fillId="4" borderId="62" xfId="0" applyFill="1" applyBorder="1" applyAlignment="1" applyProtection="1">
      <alignment horizontal="center"/>
      <protection locked="0"/>
    </xf>
    <xf numFmtId="0" fontId="0" fillId="4" borderId="63" xfId="0" applyFill="1" applyBorder="1" applyAlignment="1" applyProtection="1">
      <alignment horizontal="center"/>
      <protection locked="0"/>
    </xf>
    <xf numFmtId="0" fontId="0" fillId="4" borderId="64" xfId="0" applyFill="1" applyBorder="1" applyAlignment="1" applyProtection="1">
      <alignment horizontal="center"/>
      <protection locked="0"/>
    </xf>
    <xf numFmtId="0" fontId="22" fillId="0" borderId="5" xfId="0" applyFont="1" applyBorder="1" applyAlignment="1">
      <alignment horizontal="center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6" fillId="4" borderId="65" xfId="0" applyFont="1" applyFill="1" applyBorder="1" applyAlignment="1" quotePrefix="1">
      <alignment horizontal="left"/>
    </xf>
    <xf numFmtId="0" fontId="0" fillId="4" borderId="66" xfId="0" applyFill="1" applyBorder="1" applyAlignment="1">
      <alignment/>
    </xf>
    <xf numFmtId="0" fontId="0" fillId="4" borderId="67" xfId="0" applyFill="1" applyBorder="1" applyAlignment="1">
      <alignment/>
    </xf>
    <xf numFmtId="0" fontId="0" fillId="4" borderId="68" xfId="0" applyFill="1" applyBorder="1" applyAlignment="1">
      <alignment/>
    </xf>
    <xf numFmtId="0" fontId="0" fillId="4" borderId="69" xfId="0" applyFill="1" applyBorder="1" applyAlignment="1">
      <alignment/>
    </xf>
    <xf numFmtId="0" fontId="0" fillId="4" borderId="70" xfId="0" applyFill="1" applyBorder="1" applyAlignment="1">
      <alignment/>
    </xf>
    <xf numFmtId="0" fontId="0" fillId="4" borderId="42" xfId="0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71" xfId="0" applyFill="1" applyBorder="1" applyAlignment="1" applyProtection="1">
      <alignment horizontal="center"/>
      <protection locked="0"/>
    </xf>
    <xf numFmtId="0" fontId="0" fillId="4" borderId="72" xfId="0" applyFill="1" applyBorder="1" applyAlignment="1" applyProtection="1">
      <alignment horizontal="center"/>
      <protection locked="0"/>
    </xf>
    <xf numFmtId="0" fontId="0" fillId="4" borderId="61" xfId="0" applyFill="1" applyBorder="1" applyAlignment="1" applyProtection="1" quotePrefix="1">
      <alignment horizontal="center"/>
      <protection locked="0"/>
    </xf>
    <xf numFmtId="0" fontId="0" fillId="4" borderId="73" xfId="0" applyFill="1" applyBorder="1" applyAlignment="1">
      <alignment horizontal="center"/>
    </xf>
    <xf numFmtId="0" fontId="0" fillId="4" borderId="74" xfId="0" applyFill="1" applyBorder="1" applyAlignment="1">
      <alignment horizontal="center"/>
    </xf>
    <xf numFmtId="0" fontId="0" fillId="4" borderId="75" xfId="0" applyFill="1" applyBorder="1" applyAlignment="1">
      <alignment horizontal="center"/>
    </xf>
    <xf numFmtId="0" fontId="0" fillId="4" borderId="76" xfId="0" applyFill="1" applyBorder="1" applyAlignment="1" quotePrefix="1">
      <alignment horizontal="center"/>
    </xf>
    <xf numFmtId="0" fontId="0" fillId="5" borderId="71" xfId="0" applyFill="1" applyBorder="1" applyAlignment="1">
      <alignment horizontal="center"/>
    </xf>
    <xf numFmtId="0" fontId="0" fillId="5" borderId="57" xfId="0" applyFill="1" applyBorder="1" applyAlignment="1">
      <alignment horizontal="center"/>
    </xf>
    <xf numFmtId="0" fontId="0" fillId="5" borderId="58" xfId="0" applyFill="1" applyBorder="1" applyAlignment="1">
      <alignment horizontal="center"/>
    </xf>
    <xf numFmtId="0" fontId="0" fillId="5" borderId="77" xfId="0" applyFill="1" applyBorder="1" applyAlignment="1">
      <alignment horizontal="center"/>
    </xf>
    <xf numFmtId="0" fontId="0" fillId="5" borderId="78" xfId="0" applyFill="1" applyBorder="1" applyAlignment="1" quotePrefix="1">
      <alignment horizontal="center"/>
    </xf>
    <xf numFmtId="0" fontId="0" fillId="5" borderId="58" xfId="0" applyFill="1" applyBorder="1" applyAlignment="1" quotePrefix="1">
      <alignment horizontal="center"/>
    </xf>
    <xf numFmtId="0" fontId="0" fillId="5" borderId="59" xfId="0" applyFill="1" applyBorder="1" applyAlignment="1">
      <alignment horizontal="center"/>
    </xf>
    <xf numFmtId="0" fontId="0" fillId="5" borderId="60" xfId="0" applyFill="1" applyBorder="1" applyAlignment="1">
      <alignment horizontal="center"/>
    </xf>
    <xf numFmtId="0" fontId="0" fillId="5" borderId="72" xfId="0" applyFill="1" applyBorder="1" applyAlignment="1">
      <alignment horizontal="center"/>
    </xf>
    <xf numFmtId="0" fontId="0" fillId="5" borderId="61" xfId="0" applyFill="1" applyBorder="1" applyAlignment="1">
      <alignment horizontal="center"/>
    </xf>
    <xf numFmtId="0" fontId="0" fillId="5" borderId="62" xfId="0" applyFill="1" applyBorder="1" applyAlignment="1">
      <alignment horizontal="center"/>
    </xf>
    <xf numFmtId="0" fontId="0" fillId="5" borderId="79" xfId="0" applyFill="1" applyBorder="1" applyAlignment="1">
      <alignment horizontal="center"/>
    </xf>
    <xf numFmtId="0" fontId="0" fillId="5" borderId="80" xfId="0" applyFill="1" applyBorder="1" applyAlignment="1" quotePrefix="1">
      <alignment horizontal="center"/>
    </xf>
    <xf numFmtId="0" fontId="0" fillId="5" borderId="63" xfId="0" applyFill="1" applyBorder="1" applyAlignment="1">
      <alignment horizontal="center"/>
    </xf>
    <xf numFmtId="0" fontId="0" fillId="5" borderId="64" xfId="0" applyFill="1" applyBorder="1" applyAlignment="1">
      <alignment horizontal="center"/>
    </xf>
    <xf numFmtId="0" fontId="0" fillId="5" borderId="56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75" xfId="0" applyFill="1" applyBorder="1" applyAlignment="1">
      <alignment horizontal="center"/>
    </xf>
    <xf numFmtId="0" fontId="0" fillId="5" borderId="76" xfId="0" applyFill="1" applyBorder="1" applyAlignment="1">
      <alignment horizontal="center"/>
    </xf>
    <xf numFmtId="38" fontId="0" fillId="0" borderId="13" xfId="17" applyBorder="1" applyAlignment="1">
      <alignment/>
    </xf>
    <xf numFmtId="38" fontId="0" fillId="0" borderId="25" xfId="17" applyBorder="1" applyAlignment="1">
      <alignment/>
    </xf>
    <xf numFmtId="38" fontId="0" fillId="0" borderId="39" xfId="17" applyBorder="1" applyAlignment="1">
      <alignment/>
    </xf>
    <xf numFmtId="0" fontId="0" fillId="5" borderId="80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42" xfId="0" applyFill="1" applyBorder="1" applyAlignment="1" quotePrefix="1">
      <alignment horizontal="center"/>
    </xf>
    <xf numFmtId="0" fontId="4" fillId="0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" xfId="0" applyFont="1" applyFill="1" applyBorder="1" applyAlignment="1" quotePrefix="1">
      <alignment horizontal="left"/>
    </xf>
    <xf numFmtId="0" fontId="0" fillId="0" borderId="3" xfId="0" applyFill="1" applyBorder="1" applyAlignment="1">
      <alignment/>
    </xf>
    <xf numFmtId="0" fontId="41" fillId="2" borderId="81" xfId="0" applyFont="1" applyFill="1" applyBorder="1" applyAlignment="1">
      <alignment/>
    </xf>
    <xf numFmtId="0" fontId="11" fillId="2" borderId="82" xfId="0" applyFont="1" applyFill="1" applyBorder="1" applyAlignment="1">
      <alignment/>
    </xf>
    <xf numFmtId="0" fontId="41" fillId="2" borderId="81" xfId="0" applyFont="1" applyFill="1" applyBorder="1" applyAlignment="1" quotePrefix="1">
      <alignment horizontal="left"/>
    </xf>
    <xf numFmtId="0" fontId="41" fillId="2" borderId="82" xfId="0" applyFont="1" applyFill="1" applyBorder="1" applyAlignment="1" quotePrefix="1">
      <alignment horizontal="left"/>
    </xf>
    <xf numFmtId="0" fontId="11" fillId="2" borderId="83" xfId="0" applyFont="1" applyFill="1" applyBorder="1" applyAlignment="1">
      <alignment/>
    </xf>
    <xf numFmtId="0" fontId="0" fillId="5" borderId="56" xfId="0" applyFont="1" applyFill="1" applyBorder="1" applyAlignment="1">
      <alignment horizontal="center"/>
    </xf>
    <xf numFmtId="0" fontId="0" fillId="5" borderId="77" xfId="0" applyFont="1" applyFill="1" applyBorder="1" applyAlignment="1">
      <alignment horizontal="center"/>
    </xf>
    <xf numFmtId="0" fontId="0" fillId="5" borderId="84" xfId="0" applyFont="1" applyFill="1" applyBorder="1" applyAlignment="1">
      <alignment horizontal="center"/>
    </xf>
    <xf numFmtId="0" fontId="0" fillId="5" borderId="85" xfId="0" applyFont="1" applyFill="1" applyBorder="1" applyAlignment="1">
      <alignment horizontal="center"/>
    </xf>
    <xf numFmtId="0" fontId="0" fillId="5" borderId="84" xfId="0" applyFont="1" applyFill="1" applyBorder="1" applyAlignment="1" quotePrefix="1">
      <alignment horizontal="center"/>
    </xf>
    <xf numFmtId="0" fontId="0" fillId="5" borderId="4" xfId="0" applyFont="1" applyFill="1" applyBorder="1" applyAlignment="1">
      <alignment horizontal="center"/>
    </xf>
    <xf numFmtId="0" fontId="0" fillId="5" borderId="79" xfId="0" applyFont="1" applyFill="1" applyBorder="1" applyAlignment="1">
      <alignment horizontal="center"/>
    </xf>
    <xf numFmtId="0" fontId="0" fillId="4" borderId="86" xfId="0" applyFill="1" applyBorder="1" applyAlignment="1">
      <alignment horizontal="center"/>
    </xf>
    <xf numFmtId="0" fontId="0" fillId="4" borderId="87" xfId="0" applyFill="1" applyBorder="1" applyAlignment="1">
      <alignment horizontal="center"/>
    </xf>
    <xf numFmtId="0" fontId="0" fillId="4" borderId="88" xfId="0" applyFill="1" applyBorder="1" applyAlignment="1">
      <alignment horizontal="center"/>
    </xf>
    <xf numFmtId="0" fontId="1" fillId="4" borderId="89" xfId="0" applyFont="1" applyFill="1" applyBorder="1" applyAlignment="1">
      <alignment horizontal="center"/>
    </xf>
    <xf numFmtId="0" fontId="1" fillId="4" borderId="90" xfId="0" applyFont="1" applyFill="1" applyBorder="1" applyAlignment="1">
      <alignment horizontal="center"/>
    </xf>
    <xf numFmtId="0" fontId="1" fillId="4" borderId="91" xfId="0" applyFont="1" applyFill="1" applyBorder="1" applyAlignment="1">
      <alignment horizontal="center"/>
    </xf>
    <xf numFmtId="179" fontId="0" fillId="0" borderId="8" xfId="0" applyNumberFormat="1" applyBorder="1" applyAlignment="1">
      <alignment horizontal="center"/>
    </xf>
    <xf numFmtId="179" fontId="0" fillId="0" borderId="92" xfId="0" applyNumberFormat="1" applyBorder="1" applyAlignment="1">
      <alignment horizontal="center"/>
    </xf>
    <xf numFmtId="179" fontId="0" fillId="0" borderId="93" xfId="0" applyNumberFormat="1" applyBorder="1" applyAlignment="1">
      <alignment horizontal="center"/>
    </xf>
    <xf numFmtId="5" fontId="0" fillId="0" borderId="9" xfId="0" applyNumberFormat="1" applyBorder="1" applyAlignment="1">
      <alignment/>
    </xf>
    <xf numFmtId="5" fontId="0" fillId="0" borderId="94" xfId="0" applyNumberFormat="1" applyBorder="1" applyAlignment="1">
      <alignment/>
    </xf>
    <xf numFmtId="5" fontId="0" fillId="0" borderId="95" xfId="0" applyNumberFormat="1" applyBorder="1" applyAlignment="1">
      <alignment/>
    </xf>
    <xf numFmtId="0" fontId="4" fillId="0" borderId="1" xfId="0" applyFont="1" applyFill="1" applyBorder="1" applyAlignment="1">
      <alignment horizontal="left"/>
    </xf>
    <xf numFmtId="0" fontId="44" fillId="0" borderId="0" xfId="0" applyFont="1" applyFill="1" applyAlignment="1" quotePrefix="1">
      <alignment horizontal="left"/>
    </xf>
    <xf numFmtId="0" fontId="16" fillId="0" borderId="0" xfId="0" applyFont="1" applyFill="1" applyAlignment="1" quotePrefix="1">
      <alignment horizontal="left"/>
    </xf>
    <xf numFmtId="0" fontId="48" fillId="0" borderId="0" xfId="16" applyFont="1" applyFill="1" applyBorder="1" applyAlignment="1">
      <alignment/>
    </xf>
    <xf numFmtId="0" fontId="0" fillId="0" borderId="6" xfId="0" applyBorder="1" applyAlignment="1" applyProtection="1">
      <alignment horizontal="left"/>
      <protection locked="0"/>
    </xf>
    <xf numFmtId="0" fontId="11" fillId="2" borderId="0" xfId="0" applyFont="1" applyFill="1" applyAlignment="1">
      <alignment/>
    </xf>
    <xf numFmtId="0" fontId="41" fillId="2" borderId="0" xfId="0" applyFont="1" applyFill="1" applyAlignment="1">
      <alignment/>
    </xf>
    <xf numFmtId="38" fontId="0" fillId="0" borderId="96" xfId="17" applyBorder="1" applyAlignment="1">
      <alignment/>
    </xf>
    <xf numFmtId="0" fontId="0" fillId="4" borderId="97" xfId="0" applyFill="1" applyBorder="1" applyAlignment="1">
      <alignment horizontal="center"/>
    </xf>
    <xf numFmtId="0" fontId="0" fillId="4" borderId="96" xfId="0" applyFill="1" applyBorder="1" applyAlignment="1">
      <alignment horizontal="center"/>
    </xf>
    <xf numFmtId="0" fontId="0" fillId="5" borderId="98" xfId="0" applyFill="1" applyBorder="1" applyAlignment="1">
      <alignment horizontal="center"/>
    </xf>
    <xf numFmtId="0" fontId="0" fillId="5" borderId="99" xfId="0" applyFill="1" applyBorder="1" applyAlignment="1">
      <alignment horizontal="center"/>
    </xf>
    <xf numFmtId="0" fontId="0" fillId="5" borderId="100" xfId="0" applyFill="1" applyBorder="1" applyAlignment="1" quotePrefix="1">
      <alignment horizontal="center"/>
    </xf>
    <xf numFmtId="0" fontId="0" fillId="5" borderId="101" xfId="0" applyFill="1" applyBorder="1" applyAlignment="1" quotePrefix="1">
      <alignment horizontal="center"/>
    </xf>
    <xf numFmtId="0" fontId="33" fillId="0" borderId="0" xfId="0" applyFont="1" applyAlignment="1" applyProtection="1">
      <alignment horizontal="center"/>
      <protection/>
    </xf>
    <xf numFmtId="0" fontId="37" fillId="0" borderId="0" xfId="16" applyFont="1" applyAlignment="1">
      <alignment/>
    </xf>
    <xf numFmtId="0" fontId="22" fillId="4" borderId="102" xfId="0" applyFont="1" applyFill="1" applyBorder="1" applyAlignment="1">
      <alignment horizontal="center"/>
    </xf>
    <xf numFmtId="0" fontId="22" fillId="4" borderId="42" xfId="0" applyFont="1" applyFill="1" applyBorder="1" applyAlignment="1">
      <alignment horizontal="center"/>
    </xf>
    <xf numFmtId="0" fontId="0" fillId="5" borderId="103" xfId="0" applyFill="1" applyBorder="1" applyAlignment="1" quotePrefix="1">
      <alignment horizontal="center"/>
    </xf>
    <xf numFmtId="0" fontId="0" fillId="5" borderId="77" xfId="0" applyFill="1" applyBorder="1" applyAlignment="1">
      <alignment horizontal="center" vertical="center"/>
    </xf>
    <xf numFmtId="0" fontId="0" fillId="5" borderId="79" xfId="0" applyFill="1" applyBorder="1" applyAlignment="1">
      <alignment horizontal="center" vertical="center"/>
    </xf>
    <xf numFmtId="0" fontId="45" fillId="0" borderId="0" xfId="16" applyFont="1" applyFill="1" applyBorder="1" applyAlignment="1">
      <alignment/>
    </xf>
    <xf numFmtId="0" fontId="45" fillId="0" borderId="52" xfId="16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現行固定給プロット</a:t>
            </a:r>
          </a:p>
        </c:rich>
      </c:tx>
      <c:layout>
        <c:manualLayout>
          <c:xMode val="factor"/>
          <c:yMode val="factor"/>
          <c:x val="-0.001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0555"/>
          <c:w val="0.9515"/>
          <c:h val="0.90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main!$AR$14</c:f>
              <c:strCache>
                <c:ptCount val="1"/>
                <c:pt idx="0">
                  <c:v>男性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main!$AQ$15:$AQ$164</c:f>
              <c:numCache>
                <c:ptCount val="15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18</c:v>
                </c:pt>
                <c:pt idx="108">
                  <c:v>19</c:v>
                </c:pt>
                <c:pt idx="109">
                  <c:v>20</c:v>
                </c:pt>
                <c:pt idx="110">
                  <c:v>21</c:v>
                </c:pt>
                <c:pt idx="111">
                  <c:v>22</c:v>
                </c:pt>
                <c:pt idx="112">
                  <c:v>23</c:v>
                </c:pt>
                <c:pt idx="113">
                  <c:v>24</c:v>
                </c:pt>
                <c:pt idx="114">
                  <c:v>25</c:v>
                </c:pt>
                <c:pt idx="115">
                  <c:v>26</c:v>
                </c:pt>
                <c:pt idx="116">
                  <c:v>27</c:v>
                </c:pt>
                <c:pt idx="117">
                  <c:v>28</c:v>
                </c:pt>
                <c:pt idx="118">
                  <c:v>29</c:v>
                </c:pt>
                <c:pt idx="119">
                  <c:v>30</c:v>
                </c:pt>
                <c:pt idx="120">
                  <c:v>31</c:v>
                </c:pt>
                <c:pt idx="121">
                  <c:v>32</c:v>
                </c:pt>
                <c:pt idx="122">
                  <c:v>33</c:v>
                </c:pt>
                <c:pt idx="123">
                  <c:v>34</c:v>
                </c:pt>
                <c:pt idx="124">
                  <c:v>35</c:v>
                </c:pt>
                <c:pt idx="125">
                  <c:v>36</c:v>
                </c:pt>
                <c:pt idx="126">
                  <c:v>37</c:v>
                </c:pt>
                <c:pt idx="127">
                  <c:v>38</c:v>
                </c:pt>
                <c:pt idx="128">
                  <c:v>39</c:v>
                </c:pt>
                <c:pt idx="129">
                  <c:v>40</c:v>
                </c:pt>
                <c:pt idx="130">
                  <c:v>41</c:v>
                </c:pt>
                <c:pt idx="131">
                  <c:v>42</c:v>
                </c:pt>
                <c:pt idx="132">
                  <c:v>43</c:v>
                </c:pt>
                <c:pt idx="133">
                  <c:v>44</c:v>
                </c:pt>
                <c:pt idx="134">
                  <c:v>45</c:v>
                </c:pt>
                <c:pt idx="135">
                  <c:v>46</c:v>
                </c:pt>
                <c:pt idx="136">
                  <c:v>47</c:v>
                </c:pt>
                <c:pt idx="137">
                  <c:v>48</c:v>
                </c:pt>
                <c:pt idx="138">
                  <c:v>49</c:v>
                </c:pt>
                <c:pt idx="139">
                  <c:v>50</c:v>
                </c:pt>
                <c:pt idx="140">
                  <c:v>51</c:v>
                </c:pt>
                <c:pt idx="141">
                  <c:v>52</c:v>
                </c:pt>
                <c:pt idx="142">
                  <c:v>53</c:v>
                </c:pt>
                <c:pt idx="143">
                  <c:v>54</c:v>
                </c:pt>
                <c:pt idx="144">
                  <c:v>55</c:v>
                </c:pt>
                <c:pt idx="145">
                  <c:v>56</c:v>
                </c:pt>
                <c:pt idx="146">
                  <c:v>57</c:v>
                </c:pt>
                <c:pt idx="147">
                  <c:v>58</c:v>
                </c:pt>
                <c:pt idx="148">
                  <c:v>59</c:v>
                </c:pt>
                <c:pt idx="149">
                  <c:v>60</c:v>
                </c:pt>
              </c:numCache>
            </c:numRef>
          </c:xVal>
          <c:yVal>
            <c:numRef>
              <c:f>main!$AR$15:$AR$164</c:f>
              <c:numCache>
                <c:ptCount val="150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  <c:pt idx="107">
                  <c:v>-100000</c:v>
                </c:pt>
                <c:pt idx="108">
                  <c:v>-100000</c:v>
                </c:pt>
                <c:pt idx="109">
                  <c:v>-100000</c:v>
                </c:pt>
                <c:pt idx="110">
                  <c:v>-100000</c:v>
                </c:pt>
                <c:pt idx="111">
                  <c:v>-100000</c:v>
                </c:pt>
                <c:pt idx="112">
                  <c:v>-100000</c:v>
                </c:pt>
                <c:pt idx="113">
                  <c:v>-100000</c:v>
                </c:pt>
                <c:pt idx="114">
                  <c:v>-100000</c:v>
                </c:pt>
                <c:pt idx="115">
                  <c:v>-100000</c:v>
                </c:pt>
                <c:pt idx="116">
                  <c:v>-100000</c:v>
                </c:pt>
                <c:pt idx="117">
                  <c:v>-100000</c:v>
                </c:pt>
                <c:pt idx="118">
                  <c:v>-100000</c:v>
                </c:pt>
                <c:pt idx="119">
                  <c:v>-100000</c:v>
                </c:pt>
                <c:pt idx="120">
                  <c:v>-100000</c:v>
                </c:pt>
                <c:pt idx="121">
                  <c:v>-100000</c:v>
                </c:pt>
                <c:pt idx="122">
                  <c:v>-100000</c:v>
                </c:pt>
                <c:pt idx="123">
                  <c:v>-100000</c:v>
                </c:pt>
                <c:pt idx="124">
                  <c:v>-100000</c:v>
                </c:pt>
                <c:pt idx="125">
                  <c:v>-100000</c:v>
                </c:pt>
                <c:pt idx="126">
                  <c:v>-100000</c:v>
                </c:pt>
                <c:pt idx="127">
                  <c:v>-100000</c:v>
                </c:pt>
                <c:pt idx="128">
                  <c:v>-100000</c:v>
                </c:pt>
                <c:pt idx="129">
                  <c:v>-100000</c:v>
                </c:pt>
                <c:pt idx="130">
                  <c:v>-100000</c:v>
                </c:pt>
                <c:pt idx="131">
                  <c:v>-100000</c:v>
                </c:pt>
                <c:pt idx="132">
                  <c:v>-100000</c:v>
                </c:pt>
                <c:pt idx="133">
                  <c:v>-100000</c:v>
                </c:pt>
                <c:pt idx="134">
                  <c:v>-100000</c:v>
                </c:pt>
                <c:pt idx="135">
                  <c:v>-100000</c:v>
                </c:pt>
                <c:pt idx="136">
                  <c:v>-100000</c:v>
                </c:pt>
                <c:pt idx="137">
                  <c:v>-100000</c:v>
                </c:pt>
                <c:pt idx="138">
                  <c:v>-100000</c:v>
                </c:pt>
                <c:pt idx="139">
                  <c:v>-100000</c:v>
                </c:pt>
                <c:pt idx="140">
                  <c:v>-100000</c:v>
                </c:pt>
                <c:pt idx="141">
                  <c:v>-100000</c:v>
                </c:pt>
                <c:pt idx="142">
                  <c:v>-100000</c:v>
                </c:pt>
                <c:pt idx="143">
                  <c:v>-100000</c:v>
                </c:pt>
                <c:pt idx="144">
                  <c:v>-100000</c:v>
                </c:pt>
                <c:pt idx="145">
                  <c:v>-100000</c:v>
                </c:pt>
                <c:pt idx="146">
                  <c:v>-100000</c:v>
                </c:pt>
                <c:pt idx="147">
                  <c:v>-100000</c:v>
                </c:pt>
                <c:pt idx="148">
                  <c:v>-100000</c:v>
                </c:pt>
                <c:pt idx="149">
                  <c:v>-100000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main!$AS$14</c:f>
              <c:strCache>
                <c:ptCount val="1"/>
                <c:pt idx="0">
                  <c:v>女性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main!$AQ$15:$AQ$164</c:f>
              <c:numCache>
                <c:ptCount val="15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18</c:v>
                </c:pt>
                <c:pt idx="108">
                  <c:v>19</c:v>
                </c:pt>
                <c:pt idx="109">
                  <c:v>20</c:v>
                </c:pt>
                <c:pt idx="110">
                  <c:v>21</c:v>
                </c:pt>
                <c:pt idx="111">
                  <c:v>22</c:v>
                </c:pt>
                <c:pt idx="112">
                  <c:v>23</c:v>
                </c:pt>
                <c:pt idx="113">
                  <c:v>24</c:v>
                </c:pt>
                <c:pt idx="114">
                  <c:v>25</c:v>
                </c:pt>
                <c:pt idx="115">
                  <c:v>26</c:v>
                </c:pt>
                <c:pt idx="116">
                  <c:v>27</c:v>
                </c:pt>
                <c:pt idx="117">
                  <c:v>28</c:v>
                </c:pt>
                <c:pt idx="118">
                  <c:v>29</c:v>
                </c:pt>
                <c:pt idx="119">
                  <c:v>30</c:v>
                </c:pt>
                <c:pt idx="120">
                  <c:v>31</c:v>
                </c:pt>
                <c:pt idx="121">
                  <c:v>32</c:v>
                </c:pt>
                <c:pt idx="122">
                  <c:v>33</c:v>
                </c:pt>
                <c:pt idx="123">
                  <c:v>34</c:v>
                </c:pt>
                <c:pt idx="124">
                  <c:v>35</c:v>
                </c:pt>
                <c:pt idx="125">
                  <c:v>36</c:v>
                </c:pt>
                <c:pt idx="126">
                  <c:v>37</c:v>
                </c:pt>
                <c:pt idx="127">
                  <c:v>38</c:v>
                </c:pt>
                <c:pt idx="128">
                  <c:v>39</c:v>
                </c:pt>
                <c:pt idx="129">
                  <c:v>40</c:v>
                </c:pt>
                <c:pt idx="130">
                  <c:v>41</c:v>
                </c:pt>
                <c:pt idx="131">
                  <c:v>42</c:v>
                </c:pt>
                <c:pt idx="132">
                  <c:v>43</c:v>
                </c:pt>
                <c:pt idx="133">
                  <c:v>44</c:v>
                </c:pt>
                <c:pt idx="134">
                  <c:v>45</c:v>
                </c:pt>
                <c:pt idx="135">
                  <c:v>46</c:v>
                </c:pt>
                <c:pt idx="136">
                  <c:v>47</c:v>
                </c:pt>
                <c:pt idx="137">
                  <c:v>48</c:v>
                </c:pt>
                <c:pt idx="138">
                  <c:v>49</c:v>
                </c:pt>
                <c:pt idx="139">
                  <c:v>50</c:v>
                </c:pt>
                <c:pt idx="140">
                  <c:v>51</c:v>
                </c:pt>
                <c:pt idx="141">
                  <c:v>52</c:v>
                </c:pt>
                <c:pt idx="142">
                  <c:v>53</c:v>
                </c:pt>
                <c:pt idx="143">
                  <c:v>54</c:v>
                </c:pt>
                <c:pt idx="144">
                  <c:v>55</c:v>
                </c:pt>
                <c:pt idx="145">
                  <c:v>56</c:v>
                </c:pt>
                <c:pt idx="146">
                  <c:v>57</c:v>
                </c:pt>
                <c:pt idx="147">
                  <c:v>58</c:v>
                </c:pt>
                <c:pt idx="148">
                  <c:v>59</c:v>
                </c:pt>
                <c:pt idx="149">
                  <c:v>60</c:v>
                </c:pt>
              </c:numCache>
            </c:numRef>
          </c:xVal>
          <c:yVal>
            <c:numRef>
              <c:f>main!$AS$15:$AS$164</c:f>
              <c:numCache>
                <c:ptCount val="150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  <c:pt idx="107">
                  <c:v>-100000</c:v>
                </c:pt>
                <c:pt idx="108">
                  <c:v>-100000</c:v>
                </c:pt>
                <c:pt idx="109">
                  <c:v>-100000</c:v>
                </c:pt>
                <c:pt idx="110">
                  <c:v>-100000</c:v>
                </c:pt>
                <c:pt idx="111">
                  <c:v>-100000</c:v>
                </c:pt>
                <c:pt idx="112">
                  <c:v>-100000</c:v>
                </c:pt>
                <c:pt idx="113">
                  <c:v>-100000</c:v>
                </c:pt>
                <c:pt idx="114">
                  <c:v>-100000</c:v>
                </c:pt>
                <c:pt idx="115">
                  <c:v>-100000</c:v>
                </c:pt>
                <c:pt idx="116">
                  <c:v>-100000</c:v>
                </c:pt>
                <c:pt idx="117">
                  <c:v>-100000</c:v>
                </c:pt>
                <c:pt idx="118">
                  <c:v>-100000</c:v>
                </c:pt>
                <c:pt idx="119">
                  <c:v>-100000</c:v>
                </c:pt>
                <c:pt idx="120">
                  <c:v>-100000</c:v>
                </c:pt>
                <c:pt idx="121">
                  <c:v>-100000</c:v>
                </c:pt>
                <c:pt idx="122">
                  <c:v>-100000</c:v>
                </c:pt>
                <c:pt idx="123">
                  <c:v>-100000</c:v>
                </c:pt>
                <c:pt idx="124">
                  <c:v>-100000</c:v>
                </c:pt>
                <c:pt idx="125">
                  <c:v>-100000</c:v>
                </c:pt>
                <c:pt idx="126">
                  <c:v>-100000</c:v>
                </c:pt>
                <c:pt idx="127">
                  <c:v>-100000</c:v>
                </c:pt>
                <c:pt idx="128">
                  <c:v>-100000</c:v>
                </c:pt>
                <c:pt idx="129">
                  <c:v>-100000</c:v>
                </c:pt>
                <c:pt idx="130">
                  <c:v>-100000</c:v>
                </c:pt>
                <c:pt idx="131">
                  <c:v>-100000</c:v>
                </c:pt>
                <c:pt idx="132">
                  <c:v>-100000</c:v>
                </c:pt>
                <c:pt idx="133">
                  <c:v>-100000</c:v>
                </c:pt>
                <c:pt idx="134">
                  <c:v>-100000</c:v>
                </c:pt>
                <c:pt idx="135">
                  <c:v>-100000</c:v>
                </c:pt>
                <c:pt idx="136">
                  <c:v>-100000</c:v>
                </c:pt>
                <c:pt idx="137">
                  <c:v>-100000</c:v>
                </c:pt>
                <c:pt idx="138">
                  <c:v>-100000</c:v>
                </c:pt>
                <c:pt idx="139">
                  <c:v>-100000</c:v>
                </c:pt>
                <c:pt idx="140">
                  <c:v>-100000</c:v>
                </c:pt>
                <c:pt idx="141">
                  <c:v>-100000</c:v>
                </c:pt>
                <c:pt idx="142">
                  <c:v>-100000</c:v>
                </c:pt>
                <c:pt idx="143">
                  <c:v>-100000</c:v>
                </c:pt>
                <c:pt idx="144">
                  <c:v>-100000</c:v>
                </c:pt>
                <c:pt idx="145">
                  <c:v>-100000</c:v>
                </c:pt>
                <c:pt idx="146">
                  <c:v>-100000</c:v>
                </c:pt>
                <c:pt idx="147">
                  <c:v>-100000</c:v>
                </c:pt>
                <c:pt idx="148">
                  <c:v>-100000</c:v>
                </c:pt>
                <c:pt idx="149">
                  <c:v>-100000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main!$AT$14</c:f>
              <c:strCache>
                <c:ptCount val="1"/>
                <c:pt idx="0">
                  <c:v>役職者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main!$AQ$15:$AQ$164</c:f>
              <c:numCache>
                <c:ptCount val="15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18</c:v>
                </c:pt>
                <c:pt idx="108">
                  <c:v>19</c:v>
                </c:pt>
                <c:pt idx="109">
                  <c:v>20</c:v>
                </c:pt>
                <c:pt idx="110">
                  <c:v>21</c:v>
                </c:pt>
                <c:pt idx="111">
                  <c:v>22</c:v>
                </c:pt>
                <c:pt idx="112">
                  <c:v>23</c:v>
                </c:pt>
                <c:pt idx="113">
                  <c:v>24</c:v>
                </c:pt>
                <c:pt idx="114">
                  <c:v>25</c:v>
                </c:pt>
                <c:pt idx="115">
                  <c:v>26</c:v>
                </c:pt>
                <c:pt idx="116">
                  <c:v>27</c:v>
                </c:pt>
                <c:pt idx="117">
                  <c:v>28</c:v>
                </c:pt>
                <c:pt idx="118">
                  <c:v>29</c:v>
                </c:pt>
                <c:pt idx="119">
                  <c:v>30</c:v>
                </c:pt>
                <c:pt idx="120">
                  <c:v>31</c:v>
                </c:pt>
                <c:pt idx="121">
                  <c:v>32</c:v>
                </c:pt>
                <c:pt idx="122">
                  <c:v>33</c:v>
                </c:pt>
                <c:pt idx="123">
                  <c:v>34</c:v>
                </c:pt>
                <c:pt idx="124">
                  <c:v>35</c:v>
                </c:pt>
                <c:pt idx="125">
                  <c:v>36</c:v>
                </c:pt>
                <c:pt idx="126">
                  <c:v>37</c:v>
                </c:pt>
                <c:pt idx="127">
                  <c:v>38</c:v>
                </c:pt>
                <c:pt idx="128">
                  <c:v>39</c:v>
                </c:pt>
                <c:pt idx="129">
                  <c:v>40</c:v>
                </c:pt>
                <c:pt idx="130">
                  <c:v>41</c:v>
                </c:pt>
                <c:pt idx="131">
                  <c:v>42</c:v>
                </c:pt>
                <c:pt idx="132">
                  <c:v>43</c:v>
                </c:pt>
                <c:pt idx="133">
                  <c:v>44</c:v>
                </c:pt>
                <c:pt idx="134">
                  <c:v>45</c:v>
                </c:pt>
                <c:pt idx="135">
                  <c:v>46</c:v>
                </c:pt>
                <c:pt idx="136">
                  <c:v>47</c:v>
                </c:pt>
                <c:pt idx="137">
                  <c:v>48</c:v>
                </c:pt>
                <c:pt idx="138">
                  <c:v>49</c:v>
                </c:pt>
                <c:pt idx="139">
                  <c:v>50</c:v>
                </c:pt>
                <c:pt idx="140">
                  <c:v>51</c:v>
                </c:pt>
                <c:pt idx="141">
                  <c:v>52</c:v>
                </c:pt>
                <c:pt idx="142">
                  <c:v>53</c:v>
                </c:pt>
                <c:pt idx="143">
                  <c:v>54</c:v>
                </c:pt>
                <c:pt idx="144">
                  <c:v>55</c:v>
                </c:pt>
                <c:pt idx="145">
                  <c:v>56</c:v>
                </c:pt>
                <c:pt idx="146">
                  <c:v>57</c:v>
                </c:pt>
                <c:pt idx="147">
                  <c:v>58</c:v>
                </c:pt>
                <c:pt idx="148">
                  <c:v>59</c:v>
                </c:pt>
                <c:pt idx="149">
                  <c:v>60</c:v>
                </c:pt>
              </c:numCache>
            </c:numRef>
          </c:xVal>
          <c:yVal>
            <c:numRef>
              <c:f>main!$AT$15:$AT$164</c:f>
              <c:numCache>
                <c:ptCount val="150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  <c:pt idx="107">
                  <c:v>-100000</c:v>
                </c:pt>
                <c:pt idx="108">
                  <c:v>-100000</c:v>
                </c:pt>
                <c:pt idx="109">
                  <c:v>-100000</c:v>
                </c:pt>
                <c:pt idx="110">
                  <c:v>-100000</c:v>
                </c:pt>
                <c:pt idx="111">
                  <c:v>-100000</c:v>
                </c:pt>
                <c:pt idx="112">
                  <c:v>-100000</c:v>
                </c:pt>
                <c:pt idx="113">
                  <c:v>-100000</c:v>
                </c:pt>
                <c:pt idx="114">
                  <c:v>-100000</c:v>
                </c:pt>
                <c:pt idx="115">
                  <c:v>-100000</c:v>
                </c:pt>
                <c:pt idx="116">
                  <c:v>-100000</c:v>
                </c:pt>
                <c:pt idx="117">
                  <c:v>-100000</c:v>
                </c:pt>
                <c:pt idx="118">
                  <c:v>-100000</c:v>
                </c:pt>
                <c:pt idx="119">
                  <c:v>-100000</c:v>
                </c:pt>
                <c:pt idx="120">
                  <c:v>-100000</c:v>
                </c:pt>
                <c:pt idx="121">
                  <c:v>-100000</c:v>
                </c:pt>
                <c:pt idx="122">
                  <c:v>-100000</c:v>
                </c:pt>
                <c:pt idx="123">
                  <c:v>-100000</c:v>
                </c:pt>
                <c:pt idx="124">
                  <c:v>-100000</c:v>
                </c:pt>
                <c:pt idx="125">
                  <c:v>-100000</c:v>
                </c:pt>
                <c:pt idx="126">
                  <c:v>-100000</c:v>
                </c:pt>
                <c:pt idx="127">
                  <c:v>-100000</c:v>
                </c:pt>
                <c:pt idx="128">
                  <c:v>-100000</c:v>
                </c:pt>
                <c:pt idx="129">
                  <c:v>-100000</c:v>
                </c:pt>
                <c:pt idx="130">
                  <c:v>-100000</c:v>
                </c:pt>
                <c:pt idx="131">
                  <c:v>-100000</c:v>
                </c:pt>
                <c:pt idx="132">
                  <c:v>-100000</c:v>
                </c:pt>
                <c:pt idx="133">
                  <c:v>-100000</c:v>
                </c:pt>
                <c:pt idx="134">
                  <c:v>-100000</c:v>
                </c:pt>
                <c:pt idx="135">
                  <c:v>-100000</c:v>
                </c:pt>
                <c:pt idx="136">
                  <c:v>-100000</c:v>
                </c:pt>
                <c:pt idx="137">
                  <c:v>-100000</c:v>
                </c:pt>
                <c:pt idx="138">
                  <c:v>-100000</c:v>
                </c:pt>
                <c:pt idx="139">
                  <c:v>-100000</c:v>
                </c:pt>
                <c:pt idx="140">
                  <c:v>-100000</c:v>
                </c:pt>
                <c:pt idx="141">
                  <c:v>-100000</c:v>
                </c:pt>
                <c:pt idx="142">
                  <c:v>-100000</c:v>
                </c:pt>
                <c:pt idx="143">
                  <c:v>-100000</c:v>
                </c:pt>
                <c:pt idx="144">
                  <c:v>-100000</c:v>
                </c:pt>
                <c:pt idx="145">
                  <c:v>-100000</c:v>
                </c:pt>
                <c:pt idx="146">
                  <c:v>-100000</c:v>
                </c:pt>
                <c:pt idx="147">
                  <c:v>-100000</c:v>
                </c:pt>
                <c:pt idx="148">
                  <c:v>-100000</c:v>
                </c:pt>
                <c:pt idx="149">
                  <c:v>-100000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main!$AU$14</c:f>
              <c:strCache>
                <c:ptCount val="1"/>
                <c:pt idx="0">
                  <c:v>地域ﾓﾃﾞﾙ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main!$AQ$15:$AQ$164</c:f>
              <c:numCache>
                <c:ptCount val="15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18</c:v>
                </c:pt>
                <c:pt idx="108">
                  <c:v>19</c:v>
                </c:pt>
                <c:pt idx="109">
                  <c:v>20</c:v>
                </c:pt>
                <c:pt idx="110">
                  <c:v>21</c:v>
                </c:pt>
                <c:pt idx="111">
                  <c:v>22</c:v>
                </c:pt>
                <c:pt idx="112">
                  <c:v>23</c:v>
                </c:pt>
                <c:pt idx="113">
                  <c:v>24</c:v>
                </c:pt>
                <c:pt idx="114">
                  <c:v>25</c:v>
                </c:pt>
                <c:pt idx="115">
                  <c:v>26</c:v>
                </c:pt>
                <c:pt idx="116">
                  <c:v>27</c:v>
                </c:pt>
                <c:pt idx="117">
                  <c:v>28</c:v>
                </c:pt>
                <c:pt idx="118">
                  <c:v>29</c:v>
                </c:pt>
                <c:pt idx="119">
                  <c:v>30</c:v>
                </c:pt>
                <c:pt idx="120">
                  <c:v>31</c:v>
                </c:pt>
                <c:pt idx="121">
                  <c:v>32</c:v>
                </c:pt>
                <c:pt idx="122">
                  <c:v>33</c:v>
                </c:pt>
                <c:pt idx="123">
                  <c:v>34</c:v>
                </c:pt>
                <c:pt idx="124">
                  <c:v>35</c:v>
                </c:pt>
                <c:pt idx="125">
                  <c:v>36</c:v>
                </c:pt>
                <c:pt idx="126">
                  <c:v>37</c:v>
                </c:pt>
                <c:pt idx="127">
                  <c:v>38</c:v>
                </c:pt>
                <c:pt idx="128">
                  <c:v>39</c:v>
                </c:pt>
                <c:pt idx="129">
                  <c:v>40</c:v>
                </c:pt>
                <c:pt idx="130">
                  <c:v>41</c:v>
                </c:pt>
                <c:pt idx="131">
                  <c:v>42</c:v>
                </c:pt>
                <c:pt idx="132">
                  <c:v>43</c:v>
                </c:pt>
                <c:pt idx="133">
                  <c:v>44</c:v>
                </c:pt>
                <c:pt idx="134">
                  <c:v>45</c:v>
                </c:pt>
                <c:pt idx="135">
                  <c:v>46</c:v>
                </c:pt>
                <c:pt idx="136">
                  <c:v>47</c:v>
                </c:pt>
                <c:pt idx="137">
                  <c:v>48</c:v>
                </c:pt>
                <c:pt idx="138">
                  <c:v>49</c:v>
                </c:pt>
                <c:pt idx="139">
                  <c:v>50</c:v>
                </c:pt>
                <c:pt idx="140">
                  <c:v>51</c:v>
                </c:pt>
                <c:pt idx="141">
                  <c:v>52</c:v>
                </c:pt>
                <c:pt idx="142">
                  <c:v>53</c:v>
                </c:pt>
                <c:pt idx="143">
                  <c:v>54</c:v>
                </c:pt>
                <c:pt idx="144">
                  <c:v>55</c:v>
                </c:pt>
                <c:pt idx="145">
                  <c:v>56</c:v>
                </c:pt>
                <c:pt idx="146">
                  <c:v>57</c:v>
                </c:pt>
                <c:pt idx="147">
                  <c:v>58</c:v>
                </c:pt>
                <c:pt idx="148">
                  <c:v>59</c:v>
                </c:pt>
                <c:pt idx="149">
                  <c:v>60</c:v>
                </c:pt>
              </c:numCache>
            </c:numRef>
          </c:xVal>
          <c:yVal>
            <c:numRef>
              <c:f>main!$AU$15:$AU$164</c:f>
              <c:numCache>
                <c:ptCount val="150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  <c:pt idx="107">
                  <c:v>167030</c:v>
                </c:pt>
                <c:pt idx="108">
                  <c:v>173519.5</c:v>
                </c:pt>
                <c:pt idx="109">
                  <c:v>180009</c:v>
                </c:pt>
                <c:pt idx="110">
                  <c:v>185805</c:v>
                </c:pt>
                <c:pt idx="111">
                  <c:v>191601</c:v>
                </c:pt>
                <c:pt idx="112">
                  <c:v>197585.33333333334</c:v>
                </c:pt>
                <c:pt idx="113">
                  <c:v>203569.6666666667</c:v>
                </c:pt>
                <c:pt idx="114">
                  <c:v>209554</c:v>
                </c:pt>
                <c:pt idx="115">
                  <c:v>218682.6</c:v>
                </c:pt>
                <c:pt idx="116">
                  <c:v>227811.2</c:v>
                </c:pt>
                <c:pt idx="117">
                  <c:v>236939.8</c:v>
                </c:pt>
                <c:pt idx="118">
                  <c:v>246068.4</c:v>
                </c:pt>
                <c:pt idx="119">
                  <c:v>255197</c:v>
                </c:pt>
                <c:pt idx="120">
                  <c:v>262403.2</c:v>
                </c:pt>
                <c:pt idx="121">
                  <c:v>269609.4</c:v>
                </c:pt>
                <c:pt idx="122">
                  <c:v>276815.6</c:v>
                </c:pt>
                <c:pt idx="123">
                  <c:v>284021.8</c:v>
                </c:pt>
                <c:pt idx="124">
                  <c:v>291228</c:v>
                </c:pt>
                <c:pt idx="125">
                  <c:v>299143.6</c:v>
                </c:pt>
                <c:pt idx="126">
                  <c:v>307059.2</c:v>
                </c:pt>
                <c:pt idx="127">
                  <c:v>314974.8</c:v>
                </c:pt>
                <c:pt idx="128">
                  <c:v>322890.4</c:v>
                </c:pt>
                <c:pt idx="129">
                  <c:v>330806</c:v>
                </c:pt>
                <c:pt idx="130">
                  <c:v>338388.8</c:v>
                </c:pt>
                <c:pt idx="131">
                  <c:v>345971.6</c:v>
                </c:pt>
                <c:pt idx="132">
                  <c:v>353554.4</c:v>
                </c:pt>
                <c:pt idx="133">
                  <c:v>361137.2</c:v>
                </c:pt>
                <c:pt idx="134">
                  <c:v>368720</c:v>
                </c:pt>
                <c:pt idx="135">
                  <c:v>375794</c:v>
                </c:pt>
                <c:pt idx="136">
                  <c:v>382868</c:v>
                </c:pt>
                <c:pt idx="137">
                  <c:v>389942</c:v>
                </c:pt>
                <c:pt idx="138">
                  <c:v>397016</c:v>
                </c:pt>
                <c:pt idx="139">
                  <c:v>404090</c:v>
                </c:pt>
                <c:pt idx="140">
                  <c:v>409475.6</c:v>
                </c:pt>
                <c:pt idx="141">
                  <c:v>414861.2</c:v>
                </c:pt>
                <c:pt idx="142">
                  <c:v>420246.8</c:v>
                </c:pt>
                <c:pt idx="143">
                  <c:v>425632.4</c:v>
                </c:pt>
                <c:pt idx="144">
                  <c:v>431018</c:v>
                </c:pt>
                <c:pt idx="145">
                  <c:v>428784.8</c:v>
                </c:pt>
                <c:pt idx="146">
                  <c:v>426551.6</c:v>
                </c:pt>
                <c:pt idx="147">
                  <c:v>424318.4</c:v>
                </c:pt>
                <c:pt idx="148">
                  <c:v>422085.2</c:v>
                </c:pt>
                <c:pt idx="149">
                  <c:v>419852</c:v>
                </c:pt>
              </c:numCache>
            </c:numRef>
          </c:yVal>
          <c:smooth val="0"/>
        </c:ser>
        <c:axId val="60804618"/>
        <c:axId val="10370651"/>
      </c:scatterChart>
      <c:valAx>
        <c:axId val="60804618"/>
        <c:scaling>
          <c:orientation val="minMax"/>
          <c:max val="65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70651"/>
        <c:crosses val="autoZero"/>
        <c:crossBetween val="midCat"/>
        <c:dispUnits/>
        <c:majorUnit val="5"/>
      </c:valAx>
      <c:valAx>
        <c:axId val="10370651"/>
        <c:scaling>
          <c:orientation val="minMax"/>
          <c:max val="7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rPr>
                  <a:t>固定給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8046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675"/>
          <c:y val="0.9595"/>
          <c:w val="0.32325"/>
          <c:h val="0.0405"/>
        </c:manualLayout>
      </c:layout>
      <c:overlay val="0"/>
    </c:legend>
    <c:plotVisOnly val="1"/>
    <c:dispBlanksAs val="gap"/>
    <c:showDLblsOverMax val="0"/>
  </c:chart>
  <c:spPr>
    <a:solidFill>
      <a:srgbClr val="339966"/>
    </a:solidFill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現行基本給プロット</a:t>
            </a:r>
          </a:p>
        </c:rich>
      </c:tx>
      <c:layout>
        <c:manualLayout>
          <c:xMode val="factor"/>
          <c:yMode val="factor"/>
          <c:x val="0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49"/>
          <c:w val="0.9605"/>
          <c:h val="0.917"/>
        </c:manualLayout>
      </c:layout>
      <c:scatterChart>
        <c:scatterStyle val="lineMarker"/>
        <c:varyColors val="0"/>
        <c:ser>
          <c:idx val="0"/>
          <c:order val="0"/>
          <c:tx>
            <c:strRef>
              <c:f>main!$AW$14</c:f>
              <c:strCache>
                <c:ptCount val="1"/>
                <c:pt idx="0">
                  <c:v>男性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main!$AV$15:$AV$164</c:f>
              <c:numCache>
                <c:ptCount val="15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</c:numCache>
            </c:numRef>
          </c:xVal>
          <c:yVal>
            <c:numRef>
              <c:f>main!$AW$15:$AW$164</c:f>
              <c:numCache>
                <c:ptCount val="150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main!$AX$14</c:f>
              <c:strCache>
                <c:ptCount val="1"/>
                <c:pt idx="0">
                  <c:v>女性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main!$AV$15:$AV$164</c:f>
              <c:numCache>
                <c:ptCount val="15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</c:numCache>
            </c:numRef>
          </c:xVal>
          <c:yVal>
            <c:numRef>
              <c:f>main!$AX$15:$AX$164</c:f>
              <c:numCache>
                <c:ptCount val="150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main!$AY$14</c:f>
              <c:strCache>
                <c:ptCount val="1"/>
                <c:pt idx="0">
                  <c:v>役職者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main!$AV$15:$AV$164</c:f>
              <c:numCache>
                <c:ptCount val="15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</c:numCache>
            </c:numRef>
          </c:xVal>
          <c:yVal>
            <c:numRef>
              <c:f>main!$AY$15:$AY$164</c:f>
              <c:numCache>
                <c:ptCount val="150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</c:numCache>
            </c:numRef>
          </c:yVal>
          <c:smooth val="0"/>
        </c:ser>
        <c:axId val="26226996"/>
        <c:axId val="34716373"/>
      </c:scatterChart>
      <c:valAx>
        <c:axId val="26226996"/>
        <c:scaling>
          <c:orientation val="minMax"/>
          <c:max val="65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716373"/>
        <c:crosses val="autoZero"/>
        <c:crossBetween val="midCat"/>
        <c:dispUnits/>
      </c:valAx>
      <c:valAx>
        <c:axId val="34716373"/>
        <c:scaling>
          <c:orientation val="minMax"/>
          <c:max val="6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基本給額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2269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"/>
          <c:y val="0.95525"/>
          <c:w val="0.258"/>
          <c:h val="0.04475"/>
        </c:manualLayout>
      </c:layout>
      <c:overlay val="0"/>
    </c:legend>
    <c:plotVisOnly val="1"/>
    <c:dispBlanksAs val="gap"/>
    <c:showDLblsOverMax val="0"/>
  </c:chart>
  <c:spPr>
    <a:solidFill>
      <a:srgbClr val="FF9900"/>
    </a:solidFill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FF0000"/>
                </a:solidFill>
              </a:rPr>
              <a:t>所属別現行固定給プロット</a:t>
            </a:r>
          </a:p>
        </c:rich>
      </c:tx>
      <c:layout>
        <c:manualLayout>
          <c:xMode val="factor"/>
          <c:yMode val="factor"/>
          <c:x val="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06375"/>
          <c:w val="0.962"/>
          <c:h val="0.888"/>
        </c:manualLayout>
      </c:layout>
      <c:scatterChart>
        <c:scatterStyle val="lineMarker"/>
        <c:varyColors val="0"/>
        <c:ser>
          <c:idx val="0"/>
          <c:order val="0"/>
          <c:tx>
            <c:strRef>
              <c:f>main!$BA$14</c:f>
              <c:strCache>
                <c:ptCount val="1"/>
                <c:pt idx="0">
                  <c:v>部門Ａ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main!$AZ$15:$AZ$164</c:f>
              <c:numCache>
                <c:ptCount val="15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18</c:v>
                </c:pt>
                <c:pt idx="108">
                  <c:v>19</c:v>
                </c:pt>
                <c:pt idx="109">
                  <c:v>20</c:v>
                </c:pt>
                <c:pt idx="110">
                  <c:v>21</c:v>
                </c:pt>
                <c:pt idx="111">
                  <c:v>22</c:v>
                </c:pt>
                <c:pt idx="112">
                  <c:v>23</c:v>
                </c:pt>
                <c:pt idx="113">
                  <c:v>24</c:v>
                </c:pt>
                <c:pt idx="114">
                  <c:v>25</c:v>
                </c:pt>
                <c:pt idx="115">
                  <c:v>26</c:v>
                </c:pt>
                <c:pt idx="116">
                  <c:v>27</c:v>
                </c:pt>
                <c:pt idx="117">
                  <c:v>28</c:v>
                </c:pt>
                <c:pt idx="118">
                  <c:v>29</c:v>
                </c:pt>
                <c:pt idx="119">
                  <c:v>30</c:v>
                </c:pt>
                <c:pt idx="120">
                  <c:v>31</c:v>
                </c:pt>
                <c:pt idx="121">
                  <c:v>32</c:v>
                </c:pt>
                <c:pt idx="122">
                  <c:v>33</c:v>
                </c:pt>
                <c:pt idx="123">
                  <c:v>34</c:v>
                </c:pt>
                <c:pt idx="124">
                  <c:v>35</c:v>
                </c:pt>
                <c:pt idx="125">
                  <c:v>36</c:v>
                </c:pt>
                <c:pt idx="126">
                  <c:v>37</c:v>
                </c:pt>
                <c:pt idx="127">
                  <c:v>38</c:v>
                </c:pt>
                <c:pt idx="128">
                  <c:v>39</c:v>
                </c:pt>
                <c:pt idx="129">
                  <c:v>40</c:v>
                </c:pt>
                <c:pt idx="130">
                  <c:v>41</c:v>
                </c:pt>
                <c:pt idx="131">
                  <c:v>42</c:v>
                </c:pt>
                <c:pt idx="132">
                  <c:v>43</c:v>
                </c:pt>
                <c:pt idx="133">
                  <c:v>44</c:v>
                </c:pt>
                <c:pt idx="134">
                  <c:v>45</c:v>
                </c:pt>
                <c:pt idx="135">
                  <c:v>46</c:v>
                </c:pt>
                <c:pt idx="136">
                  <c:v>47</c:v>
                </c:pt>
                <c:pt idx="137">
                  <c:v>48</c:v>
                </c:pt>
                <c:pt idx="138">
                  <c:v>49</c:v>
                </c:pt>
                <c:pt idx="139">
                  <c:v>50</c:v>
                </c:pt>
                <c:pt idx="140">
                  <c:v>51</c:v>
                </c:pt>
                <c:pt idx="141">
                  <c:v>52</c:v>
                </c:pt>
                <c:pt idx="142">
                  <c:v>53</c:v>
                </c:pt>
                <c:pt idx="143">
                  <c:v>54</c:v>
                </c:pt>
                <c:pt idx="144">
                  <c:v>55</c:v>
                </c:pt>
                <c:pt idx="145">
                  <c:v>56</c:v>
                </c:pt>
                <c:pt idx="146">
                  <c:v>57</c:v>
                </c:pt>
                <c:pt idx="147">
                  <c:v>58</c:v>
                </c:pt>
                <c:pt idx="148">
                  <c:v>59</c:v>
                </c:pt>
                <c:pt idx="149">
                  <c:v>60</c:v>
                </c:pt>
              </c:numCache>
            </c:numRef>
          </c:xVal>
          <c:yVal>
            <c:numRef>
              <c:f>main!$BA$15:$BA$164</c:f>
              <c:numCache>
                <c:ptCount val="150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  <c:pt idx="107">
                  <c:v>-100000</c:v>
                </c:pt>
                <c:pt idx="108">
                  <c:v>-100000</c:v>
                </c:pt>
                <c:pt idx="109">
                  <c:v>-100000</c:v>
                </c:pt>
                <c:pt idx="110">
                  <c:v>-100000</c:v>
                </c:pt>
                <c:pt idx="111">
                  <c:v>-100000</c:v>
                </c:pt>
                <c:pt idx="112">
                  <c:v>-100000</c:v>
                </c:pt>
                <c:pt idx="113">
                  <c:v>-100000</c:v>
                </c:pt>
                <c:pt idx="114">
                  <c:v>-100000</c:v>
                </c:pt>
                <c:pt idx="115">
                  <c:v>-100000</c:v>
                </c:pt>
                <c:pt idx="116">
                  <c:v>-100000</c:v>
                </c:pt>
                <c:pt idx="117">
                  <c:v>-100000</c:v>
                </c:pt>
                <c:pt idx="118">
                  <c:v>-100000</c:v>
                </c:pt>
                <c:pt idx="119">
                  <c:v>-100000</c:v>
                </c:pt>
                <c:pt idx="120">
                  <c:v>-100000</c:v>
                </c:pt>
                <c:pt idx="121">
                  <c:v>-100000</c:v>
                </c:pt>
                <c:pt idx="122">
                  <c:v>-100000</c:v>
                </c:pt>
                <c:pt idx="123">
                  <c:v>-100000</c:v>
                </c:pt>
                <c:pt idx="124">
                  <c:v>-100000</c:v>
                </c:pt>
                <c:pt idx="125">
                  <c:v>-100000</c:v>
                </c:pt>
                <c:pt idx="126">
                  <c:v>-100000</c:v>
                </c:pt>
                <c:pt idx="127">
                  <c:v>-100000</c:v>
                </c:pt>
                <c:pt idx="128">
                  <c:v>-100000</c:v>
                </c:pt>
                <c:pt idx="129">
                  <c:v>-100000</c:v>
                </c:pt>
                <c:pt idx="130">
                  <c:v>-100000</c:v>
                </c:pt>
                <c:pt idx="131">
                  <c:v>-100000</c:v>
                </c:pt>
                <c:pt idx="132">
                  <c:v>-100000</c:v>
                </c:pt>
                <c:pt idx="133">
                  <c:v>-100000</c:v>
                </c:pt>
                <c:pt idx="134">
                  <c:v>-100000</c:v>
                </c:pt>
                <c:pt idx="135">
                  <c:v>-100000</c:v>
                </c:pt>
                <c:pt idx="136">
                  <c:v>-100000</c:v>
                </c:pt>
                <c:pt idx="137">
                  <c:v>-100000</c:v>
                </c:pt>
                <c:pt idx="138">
                  <c:v>-100000</c:v>
                </c:pt>
                <c:pt idx="139">
                  <c:v>-100000</c:v>
                </c:pt>
                <c:pt idx="140">
                  <c:v>-100000</c:v>
                </c:pt>
                <c:pt idx="141">
                  <c:v>-100000</c:v>
                </c:pt>
                <c:pt idx="142">
                  <c:v>-100000</c:v>
                </c:pt>
                <c:pt idx="143">
                  <c:v>-100000</c:v>
                </c:pt>
                <c:pt idx="144">
                  <c:v>-100000</c:v>
                </c:pt>
                <c:pt idx="145">
                  <c:v>-100000</c:v>
                </c:pt>
                <c:pt idx="146">
                  <c:v>-100000</c:v>
                </c:pt>
                <c:pt idx="147">
                  <c:v>-100000</c:v>
                </c:pt>
                <c:pt idx="148">
                  <c:v>-100000</c:v>
                </c:pt>
                <c:pt idx="149">
                  <c:v>-100000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main!$BB$14</c:f>
              <c:strCache>
                <c:ptCount val="1"/>
                <c:pt idx="0">
                  <c:v>部門Ｂ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main!$AZ$15:$AZ$164</c:f>
              <c:numCache>
                <c:ptCount val="15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18</c:v>
                </c:pt>
                <c:pt idx="108">
                  <c:v>19</c:v>
                </c:pt>
                <c:pt idx="109">
                  <c:v>20</c:v>
                </c:pt>
                <c:pt idx="110">
                  <c:v>21</c:v>
                </c:pt>
                <c:pt idx="111">
                  <c:v>22</c:v>
                </c:pt>
                <c:pt idx="112">
                  <c:v>23</c:v>
                </c:pt>
                <c:pt idx="113">
                  <c:v>24</c:v>
                </c:pt>
                <c:pt idx="114">
                  <c:v>25</c:v>
                </c:pt>
                <c:pt idx="115">
                  <c:v>26</c:v>
                </c:pt>
                <c:pt idx="116">
                  <c:v>27</c:v>
                </c:pt>
                <c:pt idx="117">
                  <c:v>28</c:v>
                </c:pt>
                <c:pt idx="118">
                  <c:v>29</c:v>
                </c:pt>
                <c:pt idx="119">
                  <c:v>30</c:v>
                </c:pt>
                <c:pt idx="120">
                  <c:v>31</c:v>
                </c:pt>
                <c:pt idx="121">
                  <c:v>32</c:v>
                </c:pt>
                <c:pt idx="122">
                  <c:v>33</c:v>
                </c:pt>
                <c:pt idx="123">
                  <c:v>34</c:v>
                </c:pt>
                <c:pt idx="124">
                  <c:v>35</c:v>
                </c:pt>
                <c:pt idx="125">
                  <c:v>36</c:v>
                </c:pt>
                <c:pt idx="126">
                  <c:v>37</c:v>
                </c:pt>
                <c:pt idx="127">
                  <c:v>38</c:v>
                </c:pt>
                <c:pt idx="128">
                  <c:v>39</c:v>
                </c:pt>
                <c:pt idx="129">
                  <c:v>40</c:v>
                </c:pt>
                <c:pt idx="130">
                  <c:v>41</c:v>
                </c:pt>
                <c:pt idx="131">
                  <c:v>42</c:v>
                </c:pt>
                <c:pt idx="132">
                  <c:v>43</c:v>
                </c:pt>
                <c:pt idx="133">
                  <c:v>44</c:v>
                </c:pt>
                <c:pt idx="134">
                  <c:v>45</c:v>
                </c:pt>
                <c:pt idx="135">
                  <c:v>46</c:v>
                </c:pt>
                <c:pt idx="136">
                  <c:v>47</c:v>
                </c:pt>
                <c:pt idx="137">
                  <c:v>48</c:v>
                </c:pt>
                <c:pt idx="138">
                  <c:v>49</c:v>
                </c:pt>
                <c:pt idx="139">
                  <c:v>50</c:v>
                </c:pt>
                <c:pt idx="140">
                  <c:v>51</c:v>
                </c:pt>
                <c:pt idx="141">
                  <c:v>52</c:v>
                </c:pt>
                <c:pt idx="142">
                  <c:v>53</c:v>
                </c:pt>
                <c:pt idx="143">
                  <c:v>54</c:v>
                </c:pt>
                <c:pt idx="144">
                  <c:v>55</c:v>
                </c:pt>
                <c:pt idx="145">
                  <c:v>56</c:v>
                </c:pt>
                <c:pt idx="146">
                  <c:v>57</c:v>
                </c:pt>
                <c:pt idx="147">
                  <c:v>58</c:v>
                </c:pt>
                <c:pt idx="148">
                  <c:v>59</c:v>
                </c:pt>
                <c:pt idx="149">
                  <c:v>60</c:v>
                </c:pt>
              </c:numCache>
            </c:numRef>
          </c:xVal>
          <c:yVal>
            <c:numRef>
              <c:f>main!$BB$15:$BB$164</c:f>
              <c:numCache>
                <c:ptCount val="150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  <c:pt idx="107">
                  <c:v>-100000</c:v>
                </c:pt>
                <c:pt idx="108">
                  <c:v>-100000</c:v>
                </c:pt>
                <c:pt idx="109">
                  <c:v>-100000</c:v>
                </c:pt>
                <c:pt idx="110">
                  <c:v>-100000</c:v>
                </c:pt>
                <c:pt idx="111">
                  <c:v>-100000</c:v>
                </c:pt>
                <c:pt idx="112">
                  <c:v>-100000</c:v>
                </c:pt>
                <c:pt idx="113">
                  <c:v>-100000</c:v>
                </c:pt>
                <c:pt idx="114">
                  <c:v>-100000</c:v>
                </c:pt>
                <c:pt idx="115">
                  <c:v>-100000</c:v>
                </c:pt>
                <c:pt idx="116">
                  <c:v>-100000</c:v>
                </c:pt>
                <c:pt idx="117">
                  <c:v>-100000</c:v>
                </c:pt>
                <c:pt idx="118">
                  <c:v>-100000</c:v>
                </c:pt>
                <c:pt idx="119">
                  <c:v>-100000</c:v>
                </c:pt>
                <c:pt idx="120">
                  <c:v>-100000</c:v>
                </c:pt>
                <c:pt idx="121">
                  <c:v>-100000</c:v>
                </c:pt>
                <c:pt idx="122">
                  <c:v>-100000</c:v>
                </c:pt>
                <c:pt idx="123">
                  <c:v>-100000</c:v>
                </c:pt>
                <c:pt idx="124">
                  <c:v>-100000</c:v>
                </c:pt>
                <c:pt idx="125">
                  <c:v>-100000</c:v>
                </c:pt>
                <c:pt idx="126">
                  <c:v>-100000</c:v>
                </c:pt>
                <c:pt idx="127">
                  <c:v>-100000</c:v>
                </c:pt>
                <c:pt idx="128">
                  <c:v>-100000</c:v>
                </c:pt>
                <c:pt idx="129">
                  <c:v>-100000</c:v>
                </c:pt>
                <c:pt idx="130">
                  <c:v>-100000</c:v>
                </c:pt>
                <c:pt idx="131">
                  <c:v>-100000</c:v>
                </c:pt>
                <c:pt idx="132">
                  <c:v>-100000</c:v>
                </c:pt>
                <c:pt idx="133">
                  <c:v>-100000</c:v>
                </c:pt>
                <c:pt idx="134">
                  <c:v>-100000</c:v>
                </c:pt>
                <c:pt idx="135">
                  <c:v>-100000</c:v>
                </c:pt>
                <c:pt idx="136">
                  <c:v>-100000</c:v>
                </c:pt>
                <c:pt idx="137">
                  <c:v>-100000</c:v>
                </c:pt>
                <c:pt idx="138">
                  <c:v>-100000</c:v>
                </c:pt>
                <c:pt idx="139">
                  <c:v>-100000</c:v>
                </c:pt>
                <c:pt idx="140">
                  <c:v>-100000</c:v>
                </c:pt>
                <c:pt idx="141">
                  <c:v>-100000</c:v>
                </c:pt>
                <c:pt idx="142">
                  <c:v>-100000</c:v>
                </c:pt>
                <c:pt idx="143">
                  <c:v>-100000</c:v>
                </c:pt>
                <c:pt idx="144">
                  <c:v>-100000</c:v>
                </c:pt>
                <c:pt idx="145">
                  <c:v>-100000</c:v>
                </c:pt>
                <c:pt idx="146">
                  <c:v>-100000</c:v>
                </c:pt>
                <c:pt idx="147">
                  <c:v>-100000</c:v>
                </c:pt>
                <c:pt idx="148">
                  <c:v>-100000</c:v>
                </c:pt>
                <c:pt idx="149">
                  <c:v>-100000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main!$BC$14</c:f>
              <c:strCache>
                <c:ptCount val="1"/>
                <c:pt idx="0">
                  <c:v>部門Ｃ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main!$AZ$15:$AZ$164</c:f>
              <c:numCache>
                <c:ptCount val="15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18</c:v>
                </c:pt>
                <c:pt idx="108">
                  <c:v>19</c:v>
                </c:pt>
                <c:pt idx="109">
                  <c:v>20</c:v>
                </c:pt>
                <c:pt idx="110">
                  <c:v>21</c:v>
                </c:pt>
                <c:pt idx="111">
                  <c:v>22</c:v>
                </c:pt>
                <c:pt idx="112">
                  <c:v>23</c:v>
                </c:pt>
                <c:pt idx="113">
                  <c:v>24</c:v>
                </c:pt>
                <c:pt idx="114">
                  <c:v>25</c:v>
                </c:pt>
                <c:pt idx="115">
                  <c:v>26</c:v>
                </c:pt>
                <c:pt idx="116">
                  <c:v>27</c:v>
                </c:pt>
                <c:pt idx="117">
                  <c:v>28</c:v>
                </c:pt>
                <c:pt idx="118">
                  <c:v>29</c:v>
                </c:pt>
                <c:pt idx="119">
                  <c:v>30</c:v>
                </c:pt>
                <c:pt idx="120">
                  <c:v>31</c:v>
                </c:pt>
                <c:pt idx="121">
                  <c:v>32</c:v>
                </c:pt>
                <c:pt idx="122">
                  <c:v>33</c:v>
                </c:pt>
                <c:pt idx="123">
                  <c:v>34</c:v>
                </c:pt>
                <c:pt idx="124">
                  <c:v>35</c:v>
                </c:pt>
                <c:pt idx="125">
                  <c:v>36</c:v>
                </c:pt>
                <c:pt idx="126">
                  <c:v>37</c:v>
                </c:pt>
                <c:pt idx="127">
                  <c:v>38</c:v>
                </c:pt>
                <c:pt idx="128">
                  <c:v>39</c:v>
                </c:pt>
                <c:pt idx="129">
                  <c:v>40</c:v>
                </c:pt>
                <c:pt idx="130">
                  <c:v>41</c:v>
                </c:pt>
                <c:pt idx="131">
                  <c:v>42</c:v>
                </c:pt>
                <c:pt idx="132">
                  <c:v>43</c:v>
                </c:pt>
                <c:pt idx="133">
                  <c:v>44</c:v>
                </c:pt>
                <c:pt idx="134">
                  <c:v>45</c:v>
                </c:pt>
                <c:pt idx="135">
                  <c:v>46</c:v>
                </c:pt>
                <c:pt idx="136">
                  <c:v>47</c:v>
                </c:pt>
                <c:pt idx="137">
                  <c:v>48</c:v>
                </c:pt>
                <c:pt idx="138">
                  <c:v>49</c:v>
                </c:pt>
                <c:pt idx="139">
                  <c:v>50</c:v>
                </c:pt>
                <c:pt idx="140">
                  <c:v>51</c:v>
                </c:pt>
                <c:pt idx="141">
                  <c:v>52</c:v>
                </c:pt>
                <c:pt idx="142">
                  <c:v>53</c:v>
                </c:pt>
                <c:pt idx="143">
                  <c:v>54</c:v>
                </c:pt>
                <c:pt idx="144">
                  <c:v>55</c:v>
                </c:pt>
                <c:pt idx="145">
                  <c:v>56</c:v>
                </c:pt>
                <c:pt idx="146">
                  <c:v>57</c:v>
                </c:pt>
                <c:pt idx="147">
                  <c:v>58</c:v>
                </c:pt>
                <c:pt idx="148">
                  <c:v>59</c:v>
                </c:pt>
                <c:pt idx="149">
                  <c:v>60</c:v>
                </c:pt>
              </c:numCache>
            </c:numRef>
          </c:xVal>
          <c:yVal>
            <c:numRef>
              <c:f>main!$BC$15:$BC$164</c:f>
              <c:numCache>
                <c:ptCount val="150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  <c:pt idx="107">
                  <c:v>-100000</c:v>
                </c:pt>
                <c:pt idx="108">
                  <c:v>-100000</c:v>
                </c:pt>
                <c:pt idx="109">
                  <c:v>-100000</c:v>
                </c:pt>
                <c:pt idx="110">
                  <c:v>-100000</c:v>
                </c:pt>
                <c:pt idx="111">
                  <c:v>-100000</c:v>
                </c:pt>
                <c:pt idx="112">
                  <c:v>-100000</c:v>
                </c:pt>
                <c:pt idx="113">
                  <c:v>-100000</c:v>
                </c:pt>
                <c:pt idx="114">
                  <c:v>-100000</c:v>
                </c:pt>
                <c:pt idx="115">
                  <c:v>-100000</c:v>
                </c:pt>
                <c:pt idx="116">
                  <c:v>-100000</c:v>
                </c:pt>
                <c:pt idx="117">
                  <c:v>-100000</c:v>
                </c:pt>
                <c:pt idx="118">
                  <c:v>-100000</c:v>
                </c:pt>
                <c:pt idx="119">
                  <c:v>-100000</c:v>
                </c:pt>
                <c:pt idx="120">
                  <c:v>-100000</c:v>
                </c:pt>
                <c:pt idx="121">
                  <c:v>-100000</c:v>
                </c:pt>
                <c:pt idx="122">
                  <c:v>-100000</c:v>
                </c:pt>
                <c:pt idx="123">
                  <c:v>-100000</c:v>
                </c:pt>
                <c:pt idx="124">
                  <c:v>-100000</c:v>
                </c:pt>
                <c:pt idx="125">
                  <c:v>-100000</c:v>
                </c:pt>
                <c:pt idx="126">
                  <c:v>-100000</c:v>
                </c:pt>
                <c:pt idx="127">
                  <c:v>-100000</c:v>
                </c:pt>
                <c:pt idx="128">
                  <c:v>-100000</c:v>
                </c:pt>
                <c:pt idx="129">
                  <c:v>-100000</c:v>
                </c:pt>
                <c:pt idx="130">
                  <c:v>-100000</c:v>
                </c:pt>
                <c:pt idx="131">
                  <c:v>-100000</c:v>
                </c:pt>
                <c:pt idx="132">
                  <c:v>-100000</c:v>
                </c:pt>
                <c:pt idx="133">
                  <c:v>-100000</c:v>
                </c:pt>
                <c:pt idx="134">
                  <c:v>-100000</c:v>
                </c:pt>
                <c:pt idx="135">
                  <c:v>-100000</c:v>
                </c:pt>
                <c:pt idx="136">
                  <c:v>-100000</c:v>
                </c:pt>
                <c:pt idx="137">
                  <c:v>-100000</c:v>
                </c:pt>
                <c:pt idx="138">
                  <c:v>-100000</c:v>
                </c:pt>
                <c:pt idx="139">
                  <c:v>-100000</c:v>
                </c:pt>
                <c:pt idx="140">
                  <c:v>-100000</c:v>
                </c:pt>
                <c:pt idx="141">
                  <c:v>-100000</c:v>
                </c:pt>
                <c:pt idx="142">
                  <c:v>-100000</c:v>
                </c:pt>
                <c:pt idx="143">
                  <c:v>-100000</c:v>
                </c:pt>
                <c:pt idx="144">
                  <c:v>-100000</c:v>
                </c:pt>
                <c:pt idx="145">
                  <c:v>-100000</c:v>
                </c:pt>
                <c:pt idx="146">
                  <c:v>-100000</c:v>
                </c:pt>
                <c:pt idx="147">
                  <c:v>-100000</c:v>
                </c:pt>
                <c:pt idx="148">
                  <c:v>-100000</c:v>
                </c:pt>
                <c:pt idx="149">
                  <c:v>-100000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main!$BD$14</c:f>
              <c:strCache>
                <c:ptCount val="1"/>
                <c:pt idx="0">
                  <c:v>部門Ｄ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main!$AZ$15:$AZ$164</c:f>
              <c:numCache>
                <c:ptCount val="15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18</c:v>
                </c:pt>
                <c:pt idx="108">
                  <c:v>19</c:v>
                </c:pt>
                <c:pt idx="109">
                  <c:v>20</c:v>
                </c:pt>
                <c:pt idx="110">
                  <c:v>21</c:v>
                </c:pt>
                <c:pt idx="111">
                  <c:v>22</c:v>
                </c:pt>
                <c:pt idx="112">
                  <c:v>23</c:v>
                </c:pt>
                <c:pt idx="113">
                  <c:v>24</c:v>
                </c:pt>
                <c:pt idx="114">
                  <c:v>25</c:v>
                </c:pt>
                <c:pt idx="115">
                  <c:v>26</c:v>
                </c:pt>
                <c:pt idx="116">
                  <c:v>27</c:v>
                </c:pt>
                <c:pt idx="117">
                  <c:v>28</c:v>
                </c:pt>
                <c:pt idx="118">
                  <c:v>29</c:v>
                </c:pt>
                <c:pt idx="119">
                  <c:v>30</c:v>
                </c:pt>
                <c:pt idx="120">
                  <c:v>31</c:v>
                </c:pt>
                <c:pt idx="121">
                  <c:v>32</c:v>
                </c:pt>
                <c:pt idx="122">
                  <c:v>33</c:v>
                </c:pt>
                <c:pt idx="123">
                  <c:v>34</c:v>
                </c:pt>
                <c:pt idx="124">
                  <c:v>35</c:v>
                </c:pt>
                <c:pt idx="125">
                  <c:v>36</c:v>
                </c:pt>
                <c:pt idx="126">
                  <c:v>37</c:v>
                </c:pt>
                <c:pt idx="127">
                  <c:v>38</c:v>
                </c:pt>
                <c:pt idx="128">
                  <c:v>39</c:v>
                </c:pt>
                <c:pt idx="129">
                  <c:v>40</c:v>
                </c:pt>
                <c:pt idx="130">
                  <c:v>41</c:v>
                </c:pt>
                <c:pt idx="131">
                  <c:v>42</c:v>
                </c:pt>
                <c:pt idx="132">
                  <c:v>43</c:v>
                </c:pt>
                <c:pt idx="133">
                  <c:v>44</c:v>
                </c:pt>
                <c:pt idx="134">
                  <c:v>45</c:v>
                </c:pt>
                <c:pt idx="135">
                  <c:v>46</c:v>
                </c:pt>
                <c:pt idx="136">
                  <c:v>47</c:v>
                </c:pt>
                <c:pt idx="137">
                  <c:v>48</c:v>
                </c:pt>
                <c:pt idx="138">
                  <c:v>49</c:v>
                </c:pt>
                <c:pt idx="139">
                  <c:v>50</c:v>
                </c:pt>
                <c:pt idx="140">
                  <c:v>51</c:v>
                </c:pt>
                <c:pt idx="141">
                  <c:v>52</c:v>
                </c:pt>
                <c:pt idx="142">
                  <c:v>53</c:v>
                </c:pt>
                <c:pt idx="143">
                  <c:v>54</c:v>
                </c:pt>
                <c:pt idx="144">
                  <c:v>55</c:v>
                </c:pt>
                <c:pt idx="145">
                  <c:v>56</c:v>
                </c:pt>
                <c:pt idx="146">
                  <c:v>57</c:v>
                </c:pt>
                <c:pt idx="147">
                  <c:v>58</c:v>
                </c:pt>
                <c:pt idx="148">
                  <c:v>59</c:v>
                </c:pt>
                <c:pt idx="149">
                  <c:v>60</c:v>
                </c:pt>
              </c:numCache>
            </c:numRef>
          </c:xVal>
          <c:yVal>
            <c:numRef>
              <c:f>main!$BD$15:$BD$164</c:f>
              <c:numCache>
                <c:ptCount val="150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  <c:pt idx="107">
                  <c:v>-100000</c:v>
                </c:pt>
                <c:pt idx="108">
                  <c:v>-100000</c:v>
                </c:pt>
                <c:pt idx="109">
                  <c:v>-100000</c:v>
                </c:pt>
                <c:pt idx="110">
                  <c:v>-100000</c:v>
                </c:pt>
                <c:pt idx="111">
                  <c:v>-100000</c:v>
                </c:pt>
                <c:pt idx="112">
                  <c:v>-100000</c:v>
                </c:pt>
                <c:pt idx="113">
                  <c:v>-100000</c:v>
                </c:pt>
                <c:pt idx="114">
                  <c:v>-100000</c:v>
                </c:pt>
                <c:pt idx="115">
                  <c:v>-100000</c:v>
                </c:pt>
                <c:pt idx="116">
                  <c:v>-100000</c:v>
                </c:pt>
                <c:pt idx="117">
                  <c:v>-100000</c:v>
                </c:pt>
                <c:pt idx="118">
                  <c:v>-100000</c:v>
                </c:pt>
                <c:pt idx="119">
                  <c:v>-100000</c:v>
                </c:pt>
                <c:pt idx="120">
                  <c:v>-100000</c:v>
                </c:pt>
                <c:pt idx="121">
                  <c:v>-100000</c:v>
                </c:pt>
                <c:pt idx="122">
                  <c:v>-100000</c:v>
                </c:pt>
                <c:pt idx="123">
                  <c:v>-100000</c:v>
                </c:pt>
                <c:pt idx="124">
                  <c:v>-100000</c:v>
                </c:pt>
                <c:pt idx="125">
                  <c:v>-100000</c:v>
                </c:pt>
                <c:pt idx="126">
                  <c:v>-100000</c:v>
                </c:pt>
                <c:pt idx="127">
                  <c:v>-100000</c:v>
                </c:pt>
                <c:pt idx="128">
                  <c:v>-100000</c:v>
                </c:pt>
                <c:pt idx="129">
                  <c:v>-100000</c:v>
                </c:pt>
                <c:pt idx="130">
                  <c:v>-100000</c:v>
                </c:pt>
                <c:pt idx="131">
                  <c:v>-100000</c:v>
                </c:pt>
                <c:pt idx="132">
                  <c:v>-100000</c:v>
                </c:pt>
                <c:pt idx="133">
                  <c:v>-100000</c:v>
                </c:pt>
                <c:pt idx="134">
                  <c:v>-100000</c:v>
                </c:pt>
                <c:pt idx="135">
                  <c:v>-100000</c:v>
                </c:pt>
                <c:pt idx="136">
                  <c:v>-100000</c:v>
                </c:pt>
                <c:pt idx="137">
                  <c:v>-100000</c:v>
                </c:pt>
                <c:pt idx="138">
                  <c:v>-100000</c:v>
                </c:pt>
                <c:pt idx="139">
                  <c:v>-100000</c:v>
                </c:pt>
                <c:pt idx="140">
                  <c:v>-100000</c:v>
                </c:pt>
                <c:pt idx="141">
                  <c:v>-100000</c:v>
                </c:pt>
                <c:pt idx="142">
                  <c:v>-100000</c:v>
                </c:pt>
                <c:pt idx="143">
                  <c:v>-100000</c:v>
                </c:pt>
                <c:pt idx="144">
                  <c:v>-100000</c:v>
                </c:pt>
                <c:pt idx="145">
                  <c:v>-100000</c:v>
                </c:pt>
                <c:pt idx="146">
                  <c:v>-100000</c:v>
                </c:pt>
                <c:pt idx="147">
                  <c:v>-100000</c:v>
                </c:pt>
                <c:pt idx="148">
                  <c:v>-100000</c:v>
                </c:pt>
                <c:pt idx="149">
                  <c:v>-100000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main!$BE$14</c:f>
              <c:strCache>
                <c:ptCount val="1"/>
                <c:pt idx="0">
                  <c:v>部門Ｅ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main!$AZ$15:$AZ$164</c:f>
              <c:numCache>
                <c:ptCount val="15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18</c:v>
                </c:pt>
                <c:pt idx="108">
                  <c:v>19</c:v>
                </c:pt>
                <c:pt idx="109">
                  <c:v>20</c:v>
                </c:pt>
                <c:pt idx="110">
                  <c:v>21</c:v>
                </c:pt>
                <c:pt idx="111">
                  <c:v>22</c:v>
                </c:pt>
                <c:pt idx="112">
                  <c:v>23</c:v>
                </c:pt>
                <c:pt idx="113">
                  <c:v>24</c:v>
                </c:pt>
                <c:pt idx="114">
                  <c:v>25</c:v>
                </c:pt>
                <c:pt idx="115">
                  <c:v>26</c:v>
                </c:pt>
                <c:pt idx="116">
                  <c:v>27</c:v>
                </c:pt>
                <c:pt idx="117">
                  <c:v>28</c:v>
                </c:pt>
                <c:pt idx="118">
                  <c:v>29</c:v>
                </c:pt>
                <c:pt idx="119">
                  <c:v>30</c:v>
                </c:pt>
                <c:pt idx="120">
                  <c:v>31</c:v>
                </c:pt>
                <c:pt idx="121">
                  <c:v>32</c:v>
                </c:pt>
                <c:pt idx="122">
                  <c:v>33</c:v>
                </c:pt>
                <c:pt idx="123">
                  <c:v>34</c:v>
                </c:pt>
                <c:pt idx="124">
                  <c:v>35</c:v>
                </c:pt>
                <c:pt idx="125">
                  <c:v>36</c:v>
                </c:pt>
                <c:pt idx="126">
                  <c:v>37</c:v>
                </c:pt>
                <c:pt idx="127">
                  <c:v>38</c:v>
                </c:pt>
                <c:pt idx="128">
                  <c:v>39</c:v>
                </c:pt>
                <c:pt idx="129">
                  <c:v>40</c:v>
                </c:pt>
                <c:pt idx="130">
                  <c:v>41</c:v>
                </c:pt>
                <c:pt idx="131">
                  <c:v>42</c:v>
                </c:pt>
                <c:pt idx="132">
                  <c:v>43</c:v>
                </c:pt>
                <c:pt idx="133">
                  <c:v>44</c:v>
                </c:pt>
                <c:pt idx="134">
                  <c:v>45</c:v>
                </c:pt>
                <c:pt idx="135">
                  <c:v>46</c:v>
                </c:pt>
                <c:pt idx="136">
                  <c:v>47</c:v>
                </c:pt>
                <c:pt idx="137">
                  <c:v>48</c:v>
                </c:pt>
                <c:pt idx="138">
                  <c:v>49</c:v>
                </c:pt>
                <c:pt idx="139">
                  <c:v>50</c:v>
                </c:pt>
                <c:pt idx="140">
                  <c:v>51</c:v>
                </c:pt>
                <c:pt idx="141">
                  <c:v>52</c:v>
                </c:pt>
                <c:pt idx="142">
                  <c:v>53</c:v>
                </c:pt>
                <c:pt idx="143">
                  <c:v>54</c:v>
                </c:pt>
                <c:pt idx="144">
                  <c:v>55</c:v>
                </c:pt>
                <c:pt idx="145">
                  <c:v>56</c:v>
                </c:pt>
                <c:pt idx="146">
                  <c:v>57</c:v>
                </c:pt>
                <c:pt idx="147">
                  <c:v>58</c:v>
                </c:pt>
                <c:pt idx="148">
                  <c:v>59</c:v>
                </c:pt>
                <c:pt idx="149">
                  <c:v>60</c:v>
                </c:pt>
              </c:numCache>
            </c:numRef>
          </c:xVal>
          <c:yVal>
            <c:numRef>
              <c:f>main!$BE$15:$BE$164</c:f>
              <c:numCache>
                <c:ptCount val="150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  <c:pt idx="107">
                  <c:v>-100000</c:v>
                </c:pt>
                <c:pt idx="108">
                  <c:v>-100000</c:v>
                </c:pt>
                <c:pt idx="109">
                  <c:v>-100000</c:v>
                </c:pt>
                <c:pt idx="110">
                  <c:v>-100000</c:v>
                </c:pt>
                <c:pt idx="111">
                  <c:v>-100000</c:v>
                </c:pt>
                <c:pt idx="112">
                  <c:v>-100000</c:v>
                </c:pt>
                <c:pt idx="113">
                  <c:v>-100000</c:v>
                </c:pt>
                <c:pt idx="114">
                  <c:v>-100000</c:v>
                </c:pt>
                <c:pt idx="115">
                  <c:v>-100000</c:v>
                </c:pt>
                <c:pt idx="116">
                  <c:v>-100000</c:v>
                </c:pt>
                <c:pt idx="117">
                  <c:v>-100000</c:v>
                </c:pt>
                <c:pt idx="118">
                  <c:v>-100000</c:v>
                </c:pt>
                <c:pt idx="119">
                  <c:v>-100000</c:v>
                </c:pt>
                <c:pt idx="120">
                  <c:v>-100000</c:v>
                </c:pt>
                <c:pt idx="121">
                  <c:v>-100000</c:v>
                </c:pt>
                <c:pt idx="122">
                  <c:v>-100000</c:v>
                </c:pt>
                <c:pt idx="123">
                  <c:v>-100000</c:v>
                </c:pt>
                <c:pt idx="124">
                  <c:v>-100000</c:v>
                </c:pt>
                <c:pt idx="125">
                  <c:v>-100000</c:v>
                </c:pt>
                <c:pt idx="126">
                  <c:v>-100000</c:v>
                </c:pt>
                <c:pt idx="127">
                  <c:v>-100000</c:v>
                </c:pt>
                <c:pt idx="128">
                  <c:v>-100000</c:v>
                </c:pt>
                <c:pt idx="129">
                  <c:v>-100000</c:v>
                </c:pt>
                <c:pt idx="130">
                  <c:v>-100000</c:v>
                </c:pt>
                <c:pt idx="131">
                  <c:v>-100000</c:v>
                </c:pt>
                <c:pt idx="132">
                  <c:v>-100000</c:v>
                </c:pt>
                <c:pt idx="133">
                  <c:v>-100000</c:v>
                </c:pt>
                <c:pt idx="134">
                  <c:v>-100000</c:v>
                </c:pt>
                <c:pt idx="135">
                  <c:v>-100000</c:v>
                </c:pt>
                <c:pt idx="136">
                  <c:v>-100000</c:v>
                </c:pt>
                <c:pt idx="137">
                  <c:v>-100000</c:v>
                </c:pt>
                <c:pt idx="138">
                  <c:v>-100000</c:v>
                </c:pt>
                <c:pt idx="139">
                  <c:v>-100000</c:v>
                </c:pt>
                <c:pt idx="140">
                  <c:v>-100000</c:v>
                </c:pt>
                <c:pt idx="141">
                  <c:v>-100000</c:v>
                </c:pt>
                <c:pt idx="142">
                  <c:v>-100000</c:v>
                </c:pt>
                <c:pt idx="143">
                  <c:v>-100000</c:v>
                </c:pt>
                <c:pt idx="144">
                  <c:v>-100000</c:v>
                </c:pt>
                <c:pt idx="145">
                  <c:v>-100000</c:v>
                </c:pt>
                <c:pt idx="146">
                  <c:v>-100000</c:v>
                </c:pt>
                <c:pt idx="147">
                  <c:v>-100000</c:v>
                </c:pt>
                <c:pt idx="148">
                  <c:v>-100000</c:v>
                </c:pt>
                <c:pt idx="149">
                  <c:v>-100000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main!$BF$14</c:f>
              <c:strCache>
                <c:ptCount val="1"/>
                <c:pt idx="0">
                  <c:v>部門Ｆ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main!$AZ$15:$AZ$164</c:f>
              <c:numCache>
                <c:ptCount val="15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18</c:v>
                </c:pt>
                <c:pt idx="108">
                  <c:v>19</c:v>
                </c:pt>
                <c:pt idx="109">
                  <c:v>20</c:v>
                </c:pt>
                <c:pt idx="110">
                  <c:v>21</c:v>
                </c:pt>
                <c:pt idx="111">
                  <c:v>22</c:v>
                </c:pt>
                <c:pt idx="112">
                  <c:v>23</c:v>
                </c:pt>
                <c:pt idx="113">
                  <c:v>24</c:v>
                </c:pt>
                <c:pt idx="114">
                  <c:v>25</c:v>
                </c:pt>
                <c:pt idx="115">
                  <c:v>26</c:v>
                </c:pt>
                <c:pt idx="116">
                  <c:v>27</c:v>
                </c:pt>
                <c:pt idx="117">
                  <c:v>28</c:v>
                </c:pt>
                <c:pt idx="118">
                  <c:v>29</c:v>
                </c:pt>
                <c:pt idx="119">
                  <c:v>30</c:v>
                </c:pt>
                <c:pt idx="120">
                  <c:v>31</c:v>
                </c:pt>
                <c:pt idx="121">
                  <c:v>32</c:v>
                </c:pt>
                <c:pt idx="122">
                  <c:v>33</c:v>
                </c:pt>
                <c:pt idx="123">
                  <c:v>34</c:v>
                </c:pt>
                <c:pt idx="124">
                  <c:v>35</c:v>
                </c:pt>
                <c:pt idx="125">
                  <c:v>36</c:v>
                </c:pt>
                <c:pt idx="126">
                  <c:v>37</c:v>
                </c:pt>
                <c:pt idx="127">
                  <c:v>38</c:v>
                </c:pt>
                <c:pt idx="128">
                  <c:v>39</c:v>
                </c:pt>
                <c:pt idx="129">
                  <c:v>40</c:v>
                </c:pt>
                <c:pt idx="130">
                  <c:v>41</c:v>
                </c:pt>
                <c:pt idx="131">
                  <c:v>42</c:v>
                </c:pt>
                <c:pt idx="132">
                  <c:v>43</c:v>
                </c:pt>
                <c:pt idx="133">
                  <c:v>44</c:v>
                </c:pt>
                <c:pt idx="134">
                  <c:v>45</c:v>
                </c:pt>
                <c:pt idx="135">
                  <c:v>46</c:v>
                </c:pt>
                <c:pt idx="136">
                  <c:v>47</c:v>
                </c:pt>
                <c:pt idx="137">
                  <c:v>48</c:v>
                </c:pt>
                <c:pt idx="138">
                  <c:v>49</c:v>
                </c:pt>
                <c:pt idx="139">
                  <c:v>50</c:v>
                </c:pt>
                <c:pt idx="140">
                  <c:v>51</c:v>
                </c:pt>
                <c:pt idx="141">
                  <c:v>52</c:v>
                </c:pt>
                <c:pt idx="142">
                  <c:v>53</c:v>
                </c:pt>
                <c:pt idx="143">
                  <c:v>54</c:v>
                </c:pt>
                <c:pt idx="144">
                  <c:v>55</c:v>
                </c:pt>
                <c:pt idx="145">
                  <c:v>56</c:v>
                </c:pt>
                <c:pt idx="146">
                  <c:v>57</c:v>
                </c:pt>
                <c:pt idx="147">
                  <c:v>58</c:v>
                </c:pt>
                <c:pt idx="148">
                  <c:v>59</c:v>
                </c:pt>
                <c:pt idx="149">
                  <c:v>60</c:v>
                </c:pt>
              </c:numCache>
            </c:numRef>
          </c:xVal>
          <c:yVal>
            <c:numRef>
              <c:f>main!$BF$15:$BF$164</c:f>
              <c:numCache>
                <c:ptCount val="150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  <c:pt idx="107">
                  <c:v>-100000</c:v>
                </c:pt>
                <c:pt idx="108">
                  <c:v>-100000</c:v>
                </c:pt>
                <c:pt idx="109">
                  <c:v>-100000</c:v>
                </c:pt>
                <c:pt idx="110">
                  <c:v>-100000</c:v>
                </c:pt>
                <c:pt idx="111">
                  <c:v>-100000</c:v>
                </c:pt>
                <c:pt idx="112">
                  <c:v>-100000</c:v>
                </c:pt>
                <c:pt idx="113">
                  <c:v>-100000</c:v>
                </c:pt>
                <c:pt idx="114">
                  <c:v>-100000</c:v>
                </c:pt>
                <c:pt idx="115">
                  <c:v>-100000</c:v>
                </c:pt>
                <c:pt idx="116">
                  <c:v>-100000</c:v>
                </c:pt>
                <c:pt idx="117">
                  <c:v>-100000</c:v>
                </c:pt>
                <c:pt idx="118">
                  <c:v>-100000</c:v>
                </c:pt>
                <c:pt idx="119">
                  <c:v>-100000</c:v>
                </c:pt>
                <c:pt idx="120">
                  <c:v>-100000</c:v>
                </c:pt>
                <c:pt idx="121">
                  <c:v>-100000</c:v>
                </c:pt>
                <c:pt idx="122">
                  <c:v>-100000</c:v>
                </c:pt>
                <c:pt idx="123">
                  <c:v>-100000</c:v>
                </c:pt>
                <c:pt idx="124">
                  <c:v>-100000</c:v>
                </c:pt>
                <c:pt idx="125">
                  <c:v>-100000</c:v>
                </c:pt>
                <c:pt idx="126">
                  <c:v>-100000</c:v>
                </c:pt>
                <c:pt idx="127">
                  <c:v>-100000</c:v>
                </c:pt>
                <c:pt idx="128">
                  <c:v>-100000</c:v>
                </c:pt>
                <c:pt idx="129">
                  <c:v>-100000</c:v>
                </c:pt>
                <c:pt idx="130">
                  <c:v>-100000</c:v>
                </c:pt>
                <c:pt idx="131">
                  <c:v>-100000</c:v>
                </c:pt>
                <c:pt idx="132">
                  <c:v>-100000</c:v>
                </c:pt>
                <c:pt idx="133">
                  <c:v>-100000</c:v>
                </c:pt>
                <c:pt idx="134">
                  <c:v>-100000</c:v>
                </c:pt>
                <c:pt idx="135">
                  <c:v>-100000</c:v>
                </c:pt>
                <c:pt idx="136">
                  <c:v>-100000</c:v>
                </c:pt>
                <c:pt idx="137">
                  <c:v>-100000</c:v>
                </c:pt>
                <c:pt idx="138">
                  <c:v>-100000</c:v>
                </c:pt>
                <c:pt idx="139">
                  <c:v>-100000</c:v>
                </c:pt>
                <c:pt idx="140">
                  <c:v>-100000</c:v>
                </c:pt>
                <c:pt idx="141">
                  <c:v>-100000</c:v>
                </c:pt>
                <c:pt idx="142">
                  <c:v>-100000</c:v>
                </c:pt>
                <c:pt idx="143">
                  <c:v>-100000</c:v>
                </c:pt>
                <c:pt idx="144">
                  <c:v>-100000</c:v>
                </c:pt>
                <c:pt idx="145">
                  <c:v>-100000</c:v>
                </c:pt>
                <c:pt idx="146">
                  <c:v>-100000</c:v>
                </c:pt>
                <c:pt idx="147">
                  <c:v>-100000</c:v>
                </c:pt>
                <c:pt idx="148">
                  <c:v>-100000</c:v>
                </c:pt>
                <c:pt idx="149">
                  <c:v>-100000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main!$BG$14</c:f>
              <c:strCache>
                <c:ptCount val="1"/>
                <c:pt idx="0">
                  <c:v>部門Ｇ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main!$AZ$15:$AZ$164</c:f>
              <c:numCache>
                <c:ptCount val="15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18</c:v>
                </c:pt>
                <c:pt idx="108">
                  <c:v>19</c:v>
                </c:pt>
                <c:pt idx="109">
                  <c:v>20</c:v>
                </c:pt>
                <c:pt idx="110">
                  <c:v>21</c:v>
                </c:pt>
                <c:pt idx="111">
                  <c:v>22</c:v>
                </c:pt>
                <c:pt idx="112">
                  <c:v>23</c:v>
                </c:pt>
                <c:pt idx="113">
                  <c:v>24</c:v>
                </c:pt>
                <c:pt idx="114">
                  <c:v>25</c:v>
                </c:pt>
                <c:pt idx="115">
                  <c:v>26</c:v>
                </c:pt>
                <c:pt idx="116">
                  <c:v>27</c:v>
                </c:pt>
                <c:pt idx="117">
                  <c:v>28</c:v>
                </c:pt>
                <c:pt idx="118">
                  <c:v>29</c:v>
                </c:pt>
                <c:pt idx="119">
                  <c:v>30</c:v>
                </c:pt>
                <c:pt idx="120">
                  <c:v>31</c:v>
                </c:pt>
                <c:pt idx="121">
                  <c:v>32</c:v>
                </c:pt>
                <c:pt idx="122">
                  <c:v>33</c:v>
                </c:pt>
                <c:pt idx="123">
                  <c:v>34</c:v>
                </c:pt>
                <c:pt idx="124">
                  <c:v>35</c:v>
                </c:pt>
                <c:pt idx="125">
                  <c:v>36</c:v>
                </c:pt>
                <c:pt idx="126">
                  <c:v>37</c:v>
                </c:pt>
                <c:pt idx="127">
                  <c:v>38</c:v>
                </c:pt>
                <c:pt idx="128">
                  <c:v>39</c:v>
                </c:pt>
                <c:pt idx="129">
                  <c:v>40</c:v>
                </c:pt>
                <c:pt idx="130">
                  <c:v>41</c:v>
                </c:pt>
                <c:pt idx="131">
                  <c:v>42</c:v>
                </c:pt>
                <c:pt idx="132">
                  <c:v>43</c:v>
                </c:pt>
                <c:pt idx="133">
                  <c:v>44</c:v>
                </c:pt>
                <c:pt idx="134">
                  <c:v>45</c:v>
                </c:pt>
                <c:pt idx="135">
                  <c:v>46</c:v>
                </c:pt>
                <c:pt idx="136">
                  <c:v>47</c:v>
                </c:pt>
                <c:pt idx="137">
                  <c:v>48</c:v>
                </c:pt>
                <c:pt idx="138">
                  <c:v>49</c:v>
                </c:pt>
                <c:pt idx="139">
                  <c:v>50</c:v>
                </c:pt>
                <c:pt idx="140">
                  <c:v>51</c:v>
                </c:pt>
                <c:pt idx="141">
                  <c:v>52</c:v>
                </c:pt>
                <c:pt idx="142">
                  <c:v>53</c:v>
                </c:pt>
                <c:pt idx="143">
                  <c:v>54</c:v>
                </c:pt>
                <c:pt idx="144">
                  <c:v>55</c:v>
                </c:pt>
                <c:pt idx="145">
                  <c:v>56</c:v>
                </c:pt>
                <c:pt idx="146">
                  <c:v>57</c:v>
                </c:pt>
                <c:pt idx="147">
                  <c:v>58</c:v>
                </c:pt>
                <c:pt idx="148">
                  <c:v>59</c:v>
                </c:pt>
                <c:pt idx="149">
                  <c:v>60</c:v>
                </c:pt>
              </c:numCache>
            </c:numRef>
          </c:xVal>
          <c:yVal>
            <c:numRef>
              <c:f>main!$BG$15:$BG$164</c:f>
              <c:numCache>
                <c:ptCount val="150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  <c:pt idx="107">
                  <c:v>-100000</c:v>
                </c:pt>
                <c:pt idx="108">
                  <c:v>-100000</c:v>
                </c:pt>
                <c:pt idx="109">
                  <c:v>-100000</c:v>
                </c:pt>
                <c:pt idx="110">
                  <c:v>-100000</c:v>
                </c:pt>
                <c:pt idx="111">
                  <c:v>-100000</c:v>
                </c:pt>
                <c:pt idx="112">
                  <c:v>-100000</c:v>
                </c:pt>
                <c:pt idx="113">
                  <c:v>-100000</c:v>
                </c:pt>
                <c:pt idx="114">
                  <c:v>-100000</c:v>
                </c:pt>
                <c:pt idx="115">
                  <c:v>-100000</c:v>
                </c:pt>
                <c:pt idx="116">
                  <c:v>-100000</c:v>
                </c:pt>
                <c:pt idx="117">
                  <c:v>-100000</c:v>
                </c:pt>
                <c:pt idx="118">
                  <c:v>-100000</c:v>
                </c:pt>
                <c:pt idx="119">
                  <c:v>-100000</c:v>
                </c:pt>
                <c:pt idx="120">
                  <c:v>-100000</c:v>
                </c:pt>
                <c:pt idx="121">
                  <c:v>-100000</c:v>
                </c:pt>
                <c:pt idx="122">
                  <c:v>-100000</c:v>
                </c:pt>
                <c:pt idx="123">
                  <c:v>-100000</c:v>
                </c:pt>
                <c:pt idx="124">
                  <c:v>-100000</c:v>
                </c:pt>
                <c:pt idx="125">
                  <c:v>-100000</c:v>
                </c:pt>
                <c:pt idx="126">
                  <c:v>-100000</c:v>
                </c:pt>
                <c:pt idx="127">
                  <c:v>-100000</c:v>
                </c:pt>
                <c:pt idx="128">
                  <c:v>-100000</c:v>
                </c:pt>
                <c:pt idx="129">
                  <c:v>-100000</c:v>
                </c:pt>
                <c:pt idx="130">
                  <c:v>-100000</c:v>
                </c:pt>
                <c:pt idx="131">
                  <c:v>-100000</c:v>
                </c:pt>
                <c:pt idx="132">
                  <c:v>-100000</c:v>
                </c:pt>
                <c:pt idx="133">
                  <c:v>-100000</c:v>
                </c:pt>
                <c:pt idx="134">
                  <c:v>-100000</c:v>
                </c:pt>
                <c:pt idx="135">
                  <c:v>-100000</c:v>
                </c:pt>
                <c:pt idx="136">
                  <c:v>-100000</c:v>
                </c:pt>
                <c:pt idx="137">
                  <c:v>-100000</c:v>
                </c:pt>
                <c:pt idx="138">
                  <c:v>-100000</c:v>
                </c:pt>
                <c:pt idx="139">
                  <c:v>-100000</c:v>
                </c:pt>
                <c:pt idx="140">
                  <c:v>-100000</c:v>
                </c:pt>
                <c:pt idx="141">
                  <c:v>-100000</c:v>
                </c:pt>
                <c:pt idx="142">
                  <c:v>-100000</c:v>
                </c:pt>
                <c:pt idx="143">
                  <c:v>-100000</c:v>
                </c:pt>
                <c:pt idx="144">
                  <c:v>-100000</c:v>
                </c:pt>
                <c:pt idx="145">
                  <c:v>-100000</c:v>
                </c:pt>
                <c:pt idx="146">
                  <c:v>-100000</c:v>
                </c:pt>
                <c:pt idx="147">
                  <c:v>-100000</c:v>
                </c:pt>
                <c:pt idx="148">
                  <c:v>-100000</c:v>
                </c:pt>
                <c:pt idx="149">
                  <c:v>-100000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main!$BH$14</c:f>
              <c:strCache>
                <c:ptCount val="1"/>
                <c:pt idx="0">
                  <c:v>部門Ｈ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main!$AZ$15:$AZ$164</c:f>
              <c:numCache>
                <c:ptCount val="15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18</c:v>
                </c:pt>
                <c:pt idx="108">
                  <c:v>19</c:v>
                </c:pt>
                <c:pt idx="109">
                  <c:v>20</c:v>
                </c:pt>
                <c:pt idx="110">
                  <c:v>21</c:v>
                </c:pt>
                <c:pt idx="111">
                  <c:v>22</c:v>
                </c:pt>
                <c:pt idx="112">
                  <c:v>23</c:v>
                </c:pt>
                <c:pt idx="113">
                  <c:v>24</c:v>
                </c:pt>
                <c:pt idx="114">
                  <c:v>25</c:v>
                </c:pt>
                <c:pt idx="115">
                  <c:v>26</c:v>
                </c:pt>
                <c:pt idx="116">
                  <c:v>27</c:v>
                </c:pt>
                <c:pt idx="117">
                  <c:v>28</c:v>
                </c:pt>
                <c:pt idx="118">
                  <c:v>29</c:v>
                </c:pt>
                <c:pt idx="119">
                  <c:v>30</c:v>
                </c:pt>
                <c:pt idx="120">
                  <c:v>31</c:v>
                </c:pt>
                <c:pt idx="121">
                  <c:v>32</c:v>
                </c:pt>
                <c:pt idx="122">
                  <c:v>33</c:v>
                </c:pt>
                <c:pt idx="123">
                  <c:v>34</c:v>
                </c:pt>
                <c:pt idx="124">
                  <c:v>35</c:v>
                </c:pt>
                <c:pt idx="125">
                  <c:v>36</c:v>
                </c:pt>
                <c:pt idx="126">
                  <c:v>37</c:v>
                </c:pt>
                <c:pt idx="127">
                  <c:v>38</c:v>
                </c:pt>
                <c:pt idx="128">
                  <c:v>39</c:v>
                </c:pt>
                <c:pt idx="129">
                  <c:v>40</c:v>
                </c:pt>
                <c:pt idx="130">
                  <c:v>41</c:v>
                </c:pt>
                <c:pt idx="131">
                  <c:v>42</c:v>
                </c:pt>
                <c:pt idx="132">
                  <c:v>43</c:v>
                </c:pt>
                <c:pt idx="133">
                  <c:v>44</c:v>
                </c:pt>
                <c:pt idx="134">
                  <c:v>45</c:v>
                </c:pt>
                <c:pt idx="135">
                  <c:v>46</c:v>
                </c:pt>
                <c:pt idx="136">
                  <c:v>47</c:v>
                </c:pt>
                <c:pt idx="137">
                  <c:v>48</c:v>
                </c:pt>
                <c:pt idx="138">
                  <c:v>49</c:v>
                </c:pt>
                <c:pt idx="139">
                  <c:v>50</c:v>
                </c:pt>
                <c:pt idx="140">
                  <c:v>51</c:v>
                </c:pt>
                <c:pt idx="141">
                  <c:v>52</c:v>
                </c:pt>
                <c:pt idx="142">
                  <c:v>53</c:v>
                </c:pt>
                <c:pt idx="143">
                  <c:v>54</c:v>
                </c:pt>
                <c:pt idx="144">
                  <c:v>55</c:v>
                </c:pt>
                <c:pt idx="145">
                  <c:v>56</c:v>
                </c:pt>
                <c:pt idx="146">
                  <c:v>57</c:v>
                </c:pt>
                <c:pt idx="147">
                  <c:v>58</c:v>
                </c:pt>
                <c:pt idx="148">
                  <c:v>59</c:v>
                </c:pt>
                <c:pt idx="149">
                  <c:v>60</c:v>
                </c:pt>
              </c:numCache>
            </c:numRef>
          </c:xVal>
          <c:yVal>
            <c:numRef>
              <c:f>main!$BH$15:$BH$164</c:f>
              <c:numCache>
                <c:ptCount val="150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  <c:pt idx="107">
                  <c:v>-100000</c:v>
                </c:pt>
                <c:pt idx="108">
                  <c:v>-100000</c:v>
                </c:pt>
                <c:pt idx="109">
                  <c:v>-100000</c:v>
                </c:pt>
                <c:pt idx="110">
                  <c:v>-100000</c:v>
                </c:pt>
                <c:pt idx="111">
                  <c:v>-100000</c:v>
                </c:pt>
                <c:pt idx="112">
                  <c:v>-100000</c:v>
                </c:pt>
                <c:pt idx="113">
                  <c:v>-100000</c:v>
                </c:pt>
                <c:pt idx="114">
                  <c:v>-100000</c:v>
                </c:pt>
                <c:pt idx="115">
                  <c:v>-100000</c:v>
                </c:pt>
                <c:pt idx="116">
                  <c:v>-100000</c:v>
                </c:pt>
                <c:pt idx="117">
                  <c:v>-100000</c:v>
                </c:pt>
                <c:pt idx="118">
                  <c:v>-100000</c:v>
                </c:pt>
                <c:pt idx="119">
                  <c:v>-100000</c:v>
                </c:pt>
                <c:pt idx="120">
                  <c:v>-100000</c:v>
                </c:pt>
                <c:pt idx="121">
                  <c:v>-100000</c:v>
                </c:pt>
                <c:pt idx="122">
                  <c:v>-100000</c:v>
                </c:pt>
                <c:pt idx="123">
                  <c:v>-100000</c:v>
                </c:pt>
                <c:pt idx="124">
                  <c:v>-100000</c:v>
                </c:pt>
                <c:pt idx="125">
                  <c:v>-100000</c:v>
                </c:pt>
                <c:pt idx="126">
                  <c:v>-100000</c:v>
                </c:pt>
                <c:pt idx="127">
                  <c:v>-100000</c:v>
                </c:pt>
                <c:pt idx="128">
                  <c:v>-100000</c:v>
                </c:pt>
                <c:pt idx="129">
                  <c:v>-100000</c:v>
                </c:pt>
                <c:pt idx="130">
                  <c:v>-100000</c:v>
                </c:pt>
                <c:pt idx="131">
                  <c:v>-100000</c:v>
                </c:pt>
                <c:pt idx="132">
                  <c:v>-100000</c:v>
                </c:pt>
                <c:pt idx="133">
                  <c:v>-100000</c:v>
                </c:pt>
                <c:pt idx="134">
                  <c:v>-100000</c:v>
                </c:pt>
                <c:pt idx="135">
                  <c:v>-100000</c:v>
                </c:pt>
                <c:pt idx="136">
                  <c:v>-100000</c:v>
                </c:pt>
                <c:pt idx="137">
                  <c:v>-100000</c:v>
                </c:pt>
                <c:pt idx="138">
                  <c:v>-100000</c:v>
                </c:pt>
                <c:pt idx="139">
                  <c:v>-100000</c:v>
                </c:pt>
                <c:pt idx="140">
                  <c:v>-100000</c:v>
                </c:pt>
                <c:pt idx="141">
                  <c:v>-100000</c:v>
                </c:pt>
                <c:pt idx="142">
                  <c:v>-100000</c:v>
                </c:pt>
                <c:pt idx="143">
                  <c:v>-100000</c:v>
                </c:pt>
                <c:pt idx="144">
                  <c:v>-100000</c:v>
                </c:pt>
                <c:pt idx="145">
                  <c:v>-100000</c:v>
                </c:pt>
                <c:pt idx="146">
                  <c:v>-100000</c:v>
                </c:pt>
                <c:pt idx="147">
                  <c:v>-100000</c:v>
                </c:pt>
                <c:pt idx="148">
                  <c:v>-100000</c:v>
                </c:pt>
                <c:pt idx="149">
                  <c:v>-100000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main!$BI$14</c:f>
              <c:strCache>
                <c:ptCount val="1"/>
                <c:pt idx="0">
                  <c:v>部門Ｉ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main!$AZ$15:$AZ$164</c:f>
              <c:numCache>
                <c:ptCount val="15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18</c:v>
                </c:pt>
                <c:pt idx="108">
                  <c:v>19</c:v>
                </c:pt>
                <c:pt idx="109">
                  <c:v>20</c:v>
                </c:pt>
                <c:pt idx="110">
                  <c:v>21</c:v>
                </c:pt>
                <c:pt idx="111">
                  <c:v>22</c:v>
                </c:pt>
                <c:pt idx="112">
                  <c:v>23</c:v>
                </c:pt>
                <c:pt idx="113">
                  <c:v>24</c:v>
                </c:pt>
                <c:pt idx="114">
                  <c:v>25</c:v>
                </c:pt>
                <c:pt idx="115">
                  <c:v>26</c:v>
                </c:pt>
                <c:pt idx="116">
                  <c:v>27</c:v>
                </c:pt>
                <c:pt idx="117">
                  <c:v>28</c:v>
                </c:pt>
                <c:pt idx="118">
                  <c:v>29</c:v>
                </c:pt>
                <c:pt idx="119">
                  <c:v>30</c:v>
                </c:pt>
                <c:pt idx="120">
                  <c:v>31</c:v>
                </c:pt>
                <c:pt idx="121">
                  <c:v>32</c:v>
                </c:pt>
                <c:pt idx="122">
                  <c:v>33</c:v>
                </c:pt>
                <c:pt idx="123">
                  <c:v>34</c:v>
                </c:pt>
                <c:pt idx="124">
                  <c:v>35</c:v>
                </c:pt>
                <c:pt idx="125">
                  <c:v>36</c:v>
                </c:pt>
                <c:pt idx="126">
                  <c:v>37</c:v>
                </c:pt>
                <c:pt idx="127">
                  <c:v>38</c:v>
                </c:pt>
                <c:pt idx="128">
                  <c:v>39</c:v>
                </c:pt>
                <c:pt idx="129">
                  <c:v>40</c:v>
                </c:pt>
                <c:pt idx="130">
                  <c:v>41</c:v>
                </c:pt>
                <c:pt idx="131">
                  <c:v>42</c:v>
                </c:pt>
                <c:pt idx="132">
                  <c:v>43</c:v>
                </c:pt>
                <c:pt idx="133">
                  <c:v>44</c:v>
                </c:pt>
                <c:pt idx="134">
                  <c:v>45</c:v>
                </c:pt>
                <c:pt idx="135">
                  <c:v>46</c:v>
                </c:pt>
                <c:pt idx="136">
                  <c:v>47</c:v>
                </c:pt>
                <c:pt idx="137">
                  <c:v>48</c:v>
                </c:pt>
                <c:pt idx="138">
                  <c:v>49</c:v>
                </c:pt>
                <c:pt idx="139">
                  <c:v>50</c:v>
                </c:pt>
                <c:pt idx="140">
                  <c:v>51</c:v>
                </c:pt>
                <c:pt idx="141">
                  <c:v>52</c:v>
                </c:pt>
                <c:pt idx="142">
                  <c:v>53</c:v>
                </c:pt>
                <c:pt idx="143">
                  <c:v>54</c:v>
                </c:pt>
                <c:pt idx="144">
                  <c:v>55</c:v>
                </c:pt>
                <c:pt idx="145">
                  <c:v>56</c:v>
                </c:pt>
                <c:pt idx="146">
                  <c:v>57</c:v>
                </c:pt>
                <c:pt idx="147">
                  <c:v>58</c:v>
                </c:pt>
                <c:pt idx="148">
                  <c:v>59</c:v>
                </c:pt>
                <c:pt idx="149">
                  <c:v>60</c:v>
                </c:pt>
              </c:numCache>
            </c:numRef>
          </c:xVal>
          <c:yVal>
            <c:numRef>
              <c:f>main!$BI$15:$BI$164</c:f>
              <c:numCache>
                <c:ptCount val="150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  <c:pt idx="107">
                  <c:v>-100000</c:v>
                </c:pt>
                <c:pt idx="108">
                  <c:v>-100000</c:v>
                </c:pt>
                <c:pt idx="109">
                  <c:v>-100000</c:v>
                </c:pt>
                <c:pt idx="110">
                  <c:v>-100000</c:v>
                </c:pt>
                <c:pt idx="111">
                  <c:v>-100000</c:v>
                </c:pt>
                <c:pt idx="112">
                  <c:v>-100000</c:v>
                </c:pt>
                <c:pt idx="113">
                  <c:v>-100000</c:v>
                </c:pt>
                <c:pt idx="114">
                  <c:v>-100000</c:v>
                </c:pt>
                <c:pt idx="115">
                  <c:v>-100000</c:v>
                </c:pt>
                <c:pt idx="116">
                  <c:v>-100000</c:v>
                </c:pt>
                <c:pt idx="117">
                  <c:v>-100000</c:v>
                </c:pt>
                <c:pt idx="118">
                  <c:v>-100000</c:v>
                </c:pt>
                <c:pt idx="119">
                  <c:v>-100000</c:v>
                </c:pt>
                <c:pt idx="120">
                  <c:v>-100000</c:v>
                </c:pt>
                <c:pt idx="121">
                  <c:v>-100000</c:v>
                </c:pt>
                <c:pt idx="122">
                  <c:v>-100000</c:v>
                </c:pt>
                <c:pt idx="123">
                  <c:v>-100000</c:v>
                </c:pt>
                <c:pt idx="124">
                  <c:v>-100000</c:v>
                </c:pt>
                <c:pt idx="125">
                  <c:v>-100000</c:v>
                </c:pt>
                <c:pt idx="126">
                  <c:v>-100000</c:v>
                </c:pt>
                <c:pt idx="127">
                  <c:v>-100000</c:v>
                </c:pt>
                <c:pt idx="128">
                  <c:v>-100000</c:v>
                </c:pt>
                <c:pt idx="129">
                  <c:v>-100000</c:v>
                </c:pt>
                <c:pt idx="130">
                  <c:v>-100000</c:v>
                </c:pt>
                <c:pt idx="131">
                  <c:v>-100000</c:v>
                </c:pt>
                <c:pt idx="132">
                  <c:v>-100000</c:v>
                </c:pt>
                <c:pt idx="133">
                  <c:v>-100000</c:v>
                </c:pt>
                <c:pt idx="134">
                  <c:v>-100000</c:v>
                </c:pt>
                <c:pt idx="135">
                  <c:v>-100000</c:v>
                </c:pt>
                <c:pt idx="136">
                  <c:v>-100000</c:v>
                </c:pt>
                <c:pt idx="137">
                  <c:v>-100000</c:v>
                </c:pt>
                <c:pt idx="138">
                  <c:v>-100000</c:v>
                </c:pt>
                <c:pt idx="139">
                  <c:v>-100000</c:v>
                </c:pt>
                <c:pt idx="140">
                  <c:v>-100000</c:v>
                </c:pt>
                <c:pt idx="141">
                  <c:v>-100000</c:v>
                </c:pt>
                <c:pt idx="142">
                  <c:v>-100000</c:v>
                </c:pt>
                <c:pt idx="143">
                  <c:v>-100000</c:v>
                </c:pt>
                <c:pt idx="144">
                  <c:v>-100000</c:v>
                </c:pt>
                <c:pt idx="145">
                  <c:v>-100000</c:v>
                </c:pt>
                <c:pt idx="146">
                  <c:v>-100000</c:v>
                </c:pt>
                <c:pt idx="147">
                  <c:v>-100000</c:v>
                </c:pt>
                <c:pt idx="148">
                  <c:v>-100000</c:v>
                </c:pt>
                <c:pt idx="149">
                  <c:v>-100000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main!$BJ$14</c:f>
              <c:strCache>
                <c:ptCount val="1"/>
                <c:pt idx="0">
                  <c:v>部門Ｊ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main!$AZ$15:$AZ$164</c:f>
              <c:numCache>
                <c:ptCount val="15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18</c:v>
                </c:pt>
                <c:pt idx="108">
                  <c:v>19</c:v>
                </c:pt>
                <c:pt idx="109">
                  <c:v>20</c:v>
                </c:pt>
                <c:pt idx="110">
                  <c:v>21</c:v>
                </c:pt>
                <c:pt idx="111">
                  <c:v>22</c:v>
                </c:pt>
                <c:pt idx="112">
                  <c:v>23</c:v>
                </c:pt>
                <c:pt idx="113">
                  <c:v>24</c:v>
                </c:pt>
                <c:pt idx="114">
                  <c:v>25</c:v>
                </c:pt>
                <c:pt idx="115">
                  <c:v>26</c:v>
                </c:pt>
                <c:pt idx="116">
                  <c:v>27</c:v>
                </c:pt>
                <c:pt idx="117">
                  <c:v>28</c:v>
                </c:pt>
                <c:pt idx="118">
                  <c:v>29</c:v>
                </c:pt>
                <c:pt idx="119">
                  <c:v>30</c:v>
                </c:pt>
                <c:pt idx="120">
                  <c:v>31</c:v>
                </c:pt>
                <c:pt idx="121">
                  <c:v>32</c:v>
                </c:pt>
                <c:pt idx="122">
                  <c:v>33</c:v>
                </c:pt>
                <c:pt idx="123">
                  <c:v>34</c:v>
                </c:pt>
                <c:pt idx="124">
                  <c:v>35</c:v>
                </c:pt>
                <c:pt idx="125">
                  <c:v>36</c:v>
                </c:pt>
                <c:pt idx="126">
                  <c:v>37</c:v>
                </c:pt>
                <c:pt idx="127">
                  <c:v>38</c:v>
                </c:pt>
                <c:pt idx="128">
                  <c:v>39</c:v>
                </c:pt>
                <c:pt idx="129">
                  <c:v>40</c:v>
                </c:pt>
                <c:pt idx="130">
                  <c:v>41</c:v>
                </c:pt>
                <c:pt idx="131">
                  <c:v>42</c:v>
                </c:pt>
                <c:pt idx="132">
                  <c:v>43</c:v>
                </c:pt>
                <c:pt idx="133">
                  <c:v>44</c:v>
                </c:pt>
                <c:pt idx="134">
                  <c:v>45</c:v>
                </c:pt>
                <c:pt idx="135">
                  <c:v>46</c:v>
                </c:pt>
                <c:pt idx="136">
                  <c:v>47</c:v>
                </c:pt>
                <c:pt idx="137">
                  <c:v>48</c:v>
                </c:pt>
                <c:pt idx="138">
                  <c:v>49</c:v>
                </c:pt>
                <c:pt idx="139">
                  <c:v>50</c:v>
                </c:pt>
                <c:pt idx="140">
                  <c:v>51</c:v>
                </c:pt>
                <c:pt idx="141">
                  <c:v>52</c:v>
                </c:pt>
                <c:pt idx="142">
                  <c:v>53</c:v>
                </c:pt>
                <c:pt idx="143">
                  <c:v>54</c:v>
                </c:pt>
                <c:pt idx="144">
                  <c:v>55</c:v>
                </c:pt>
                <c:pt idx="145">
                  <c:v>56</c:v>
                </c:pt>
                <c:pt idx="146">
                  <c:v>57</c:v>
                </c:pt>
                <c:pt idx="147">
                  <c:v>58</c:v>
                </c:pt>
                <c:pt idx="148">
                  <c:v>59</c:v>
                </c:pt>
                <c:pt idx="149">
                  <c:v>60</c:v>
                </c:pt>
              </c:numCache>
            </c:numRef>
          </c:xVal>
          <c:yVal>
            <c:numRef>
              <c:f>main!$BJ$15:$BJ$164</c:f>
              <c:numCache>
                <c:ptCount val="150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  <c:pt idx="107">
                  <c:v>-100000</c:v>
                </c:pt>
                <c:pt idx="108">
                  <c:v>-100000</c:v>
                </c:pt>
                <c:pt idx="109">
                  <c:v>-100000</c:v>
                </c:pt>
                <c:pt idx="110">
                  <c:v>-100000</c:v>
                </c:pt>
                <c:pt idx="111">
                  <c:v>-100000</c:v>
                </c:pt>
                <c:pt idx="112">
                  <c:v>-100000</c:v>
                </c:pt>
                <c:pt idx="113">
                  <c:v>-100000</c:v>
                </c:pt>
                <c:pt idx="114">
                  <c:v>-100000</c:v>
                </c:pt>
                <c:pt idx="115">
                  <c:v>-100000</c:v>
                </c:pt>
                <c:pt idx="116">
                  <c:v>-100000</c:v>
                </c:pt>
                <c:pt idx="117">
                  <c:v>-100000</c:v>
                </c:pt>
                <c:pt idx="118">
                  <c:v>-100000</c:v>
                </c:pt>
                <c:pt idx="119">
                  <c:v>-100000</c:v>
                </c:pt>
                <c:pt idx="120">
                  <c:v>-100000</c:v>
                </c:pt>
                <c:pt idx="121">
                  <c:v>-100000</c:v>
                </c:pt>
                <c:pt idx="122">
                  <c:v>-100000</c:v>
                </c:pt>
                <c:pt idx="123">
                  <c:v>-100000</c:v>
                </c:pt>
                <c:pt idx="124">
                  <c:v>-100000</c:v>
                </c:pt>
                <c:pt idx="125">
                  <c:v>-100000</c:v>
                </c:pt>
                <c:pt idx="126">
                  <c:v>-100000</c:v>
                </c:pt>
                <c:pt idx="127">
                  <c:v>-100000</c:v>
                </c:pt>
                <c:pt idx="128">
                  <c:v>-100000</c:v>
                </c:pt>
                <c:pt idx="129">
                  <c:v>-100000</c:v>
                </c:pt>
                <c:pt idx="130">
                  <c:v>-100000</c:v>
                </c:pt>
                <c:pt idx="131">
                  <c:v>-100000</c:v>
                </c:pt>
                <c:pt idx="132">
                  <c:v>-100000</c:v>
                </c:pt>
                <c:pt idx="133">
                  <c:v>-100000</c:v>
                </c:pt>
                <c:pt idx="134">
                  <c:v>-100000</c:v>
                </c:pt>
                <c:pt idx="135">
                  <c:v>-100000</c:v>
                </c:pt>
                <c:pt idx="136">
                  <c:v>-100000</c:v>
                </c:pt>
                <c:pt idx="137">
                  <c:v>-100000</c:v>
                </c:pt>
                <c:pt idx="138">
                  <c:v>-100000</c:v>
                </c:pt>
                <c:pt idx="139">
                  <c:v>-100000</c:v>
                </c:pt>
                <c:pt idx="140">
                  <c:v>-100000</c:v>
                </c:pt>
                <c:pt idx="141">
                  <c:v>-100000</c:v>
                </c:pt>
                <c:pt idx="142">
                  <c:v>-100000</c:v>
                </c:pt>
                <c:pt idx="143">
                  <c:v>-100000</c:v>
                </c:pt>
                <c:pt idx="144">
                  <c:v>-100000</c:v>
                </c:pt>
                <c:pt idx="145">
                  <c:v>-100000</c:v>
                </c:pt>
                <c:pt idx="146">
                  <c:v>-100000</c:v>
                </c:pt>
                <c:pt idx="147">
                  <c:v>-100000</c:v>
                </c:pt>
                <c:pt idx="148">
                  <c:v>-100000</c:v>
                </c:pt>
                <c:pt idx="149">
                  <c:v>-100000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main!$BK$14</c:f>
              <c:strCache>
                <c:ptCount val="1"/>
                <c:pt idx="0">
                  <c:v>地域ﾓﾃﾞﾙ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main!$AZ$15:$AZ$164</c:f>
              <c:numCache>
                <c:ptCount val="15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18</c:v>
                </c:pt>
                <c:pt idx="108">
                  <c:v>19</c:v>
                </c:pt>
                <c:pt idx="109">
                  <c:v>20</c:v>
                </c:pt>
                <c:pt idx="110">
                  <c:v>21</c:v>
                </c:pt>
                <c:pt idx="111">
                  <c:v>22</c:v>
                </c:pt>
                <c:pt idx="112">
                  <c:v>23</c:v>
                </c:pt>
                <c:pt idx="113">
                  <c:v>24</c:v>
                </c:pt>
                <c:pt idx="114">
                  <c:v>25</c:v>
                </c:pt>
                <c:pt idx="115">
                  <c:v>26</c:v>
                </c:pt>
                <c:pt idx="116">
                  <c:v>27</c:v>
                </c:pt>
                <c:pt idx="117">
                  <c:v>28</c:v>
                </c:pt>
                <c:pt idx="118">
                  <c:v>29</c:v>
                </c:pt>
                <c:pt idx="119">
                  <c:v>30</c:v>
                </c:pt>
                <c:pt idx="120">
                  <c:v>31</c:v>
                </c:pt>
                <c:pt idx="121">
                  <c:v>32</c:v>
                </c:pt>
                <c:pt idx="122">
                  <c:v>33</c:v>
                </c:pt>
                <c:pt idx="123">
                  <c:v>34</c:v>
                </c:pt>
                <c:pt idx="124">
                  <c:v>35</c:v>
                </c:pt>
                <c:pt idx="125">
                  <c:v>36</c:v>
                </c:pt>
                <c:pt idx="126">
                  <c:v>37</c:v>
                </c:pt>
                <c:pt idx="127">
                  <c:v>38</c:v>
                </c:pt>
                <c:pt idx="128">
                  <c:v>39</c:v>
                </c:pt>
                <c:pt idx="129">
                  <c:v>40</c:v>
                </c:pt>
                <c:pt idx="130">
                  <c:v>41</c:v>
                </c:pt>
                <c:pt idx="131">
                  <c:v>42</c:v>
                </c:pt>
                <c:pt idx="132">
                  <c:v>43</c:v>
                </c:pt>
                <c:pt idx="133">
                  <c:v>44</c:v>
                </c:pt>
                <c:pt idx="134">
                  <c:v>45</c:v>
                </c:pt>
                <c:pt idx="135">
                  <c:v>46</c:v>
                </c:pt>
                <c:pt idx="136">
                  <c:v>47</c:v>
                </c:pt>
                <c:pt idx="137">
                  <c:v>48</c:v>
                </c:pt>
                <c:pt idx="138">
                  <c:v>49</c:v>
                </c:pt>
                <c:pt idx="139">
                  <c:v>50</c:v>
                </c:pt>
                <c:pt idx="140">
                  <c:v>51</c:v>
                </c:pt>
                <c:pt idx="141">
                  <c:v>52</c:v>
                </c:pt>
                <c:pt idx="142">
                  <c:v>53</c:v>
                </c:pt>
                <c:pt idx="143">
                  <c:v>54</c:v>
                </c:pt>
                <c:pt idx="144">
                  <c:v>55</c:v>
                </c:pt>
                <c:pt idx="145">
                  <c:v>56</c:v>
                </c:pt>
                <c:pt idx="146">
                  <c:v>57</c:v>
                </c:pt>
                <c:pt idx="147">
                  <c:v>58</c:v>
                </c:pt>
                <c:pt idx="148">
                  <c:v>59</c:v>
                </c:pt>
                <c:pt idx="149">
                  <c:v>60</c:v>
                </c:pt>
              </c:numCache>
            </c:numRef>
          </c:xVal>
          <c:yVal>
            <c:numRef>
              <c:f>main!$BK$15:$BK$164</c:f>
              <c:numCache>
                <c:ptCount val="150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  <c:pt idx="107">
                  <c:v>167030</c:v>
                </c:pt>
                <c:pt idx="108">
                  <c:v>173519.5</c:v>
                </c:pt>
                <c:pt idx="109">
                  <c:v>180009</c:v>
                </c:pt>
                <c:pt idx="110">
                  <c:v>185805</c:v>
                </c:pt>
                <c:pt idx="111">
                  <c:v>191601</c:v>
                </c:pt>
                <c:pt idx="112">
                  <c:v>197585.33333333334</c:v>
                </c:pt>
                <c:pt idx="113">
                  <c:v>203569.6666666667</c:v>
                </c:pt>
                <c:pt idx="114">
                  <c:v>209554</c:v>
                </c:pt>
                <c:pt idx="115">
                  <c:v>218682.6</c:v>
                </c:pt>
                <c:pt idx="116">
                  <c:v>227811.2</c:v>
                </c:pt>
                <c:pt idx="117">
                  <c:v>236939.8</c:v>
                </c:pt>
                <c:pt idx="118">
                  <c:v>246068.4</c:v>
                </c:pt>
                <c:pt idx="119">
                  <c:v>255197</c:v>
                </c:pt>
                <c:pt idx="120">
                  <c:v>262403.2</c:v>
                </c:pt>
                <c:pt idx="121">
                  <c:v>269609.4</c:v>
                </c:pt>
                <c:pt idx="122">
                  <c:v>276815.6</c:v>
                </c:pt>
                <c:pt idx="123">
                  <c:v>284021.8</c:v>
                </c:pt>
                <c:pt idx="124">
                  <c:v>291228</c:v>
                </c:pt>
                <c:pt idx="125">
                  <c:v>299143.6</c:v>
                </c:pt>
                <c:pt idx="126">
                  <c:v>307059.2</c:v>
                </c:pt>
                <c:pt idx="127">
                  <c:v>314974.8</c:v>
                </c:pt>
                <c:pt idx="128">
                  <c:v>322890.4</c:v>
                </c:pt>
                <c:pt idx="129">
                  <c:v>330806</c:v>
                </c:pt>
                <c:pt idx="130">
                  <c:v>338388.8</c:v>
                </c:pt>
                <c:pt idx="131">
                  <c:v>345971.6</c:v>
                </c:pt>
                <c:pt idx="132">
                  <c:v>353554.4</c:v>
                </c:pt>
                <c:pt idx="133">
                  <c:v>361137.2</c:v>
                </c:pt>
                <c:pt idx="134">
                  <c:v>368720</c:v>
                </c:pt>
                <c:pt idx="135">
                  <c:v>375794</c:v>
                </c:pt>
                <c:pt idx="136">
                  <c:v>382868</c:v>
                </c:pt>
                <c:pt idx="137">
                  <c:v>389942</c:v>
                </c:pt>
                <c:pt idx="138">
                  <c:v>397016</c:v>
                </c:pt>
                <c:pt idx="139">
                  <c:v>404090</c:v>
                </c:pt>
                <c:pt idx="140">
                  <c:v>409475.6</c:v>
                </c:pt>
                <c:pt idx="141">
                  <c:v>414861.2</c:v>
                </c:pt>
                <c:pt idx="142">
                  <c:v>420246.8</c:v>
                </c:pt>
                <c:pt idx="143">
                  <c:v>425632.4</c:v>
                </c:pt>
                <c:pt idx="144">
                  <c:v>431018</c:v>
                </c:pt>
                <c:pt idx="145">
                  <c:v>428784.8</c:v>
                </c:pt>
                <c:pt idx="146">
                  <c:v>426551.6</c:v>
                </c:pt>
                <c:pt idx="147">
                  <c:v>424318.4</c:v>
                </c:pt>
                <c:pt idx="148">
                  <c:v>422085.2</c:v>
                </c:pt>
                <c:pt idx="149">
                  <c:v>419852</c:v>
                </c:pt>
              </c:numCache>
            </c:numRef>
          </c:yVal>
          <c:smooth val="0"/>
        </c:ser>
        <c:axId val="44011902"/>
        <c:axId val="60562799"/>
      </c:scatterChart>
      <c:valAx>
        <c:axId val="44011902"/>
        <c:scaling>
          <c:orientation val="minMax"/>
          <c:max val="65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/>
                  <a:t>年齢</a:t>
                </a:r>
              </a:p>
            </c:rich>
          </c:tx>
          <c:layout>
            <c:manualLayout>
              <c:xMode val="factor"/>
              <c:yMode val="factor"/>
              <c:x val="-0.003"/>
              <c:y val="0.12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0562799"/>
        <c:crosses val="autoZero"/>
        <c:crossBetween val="midCat"/>
        <c:dispUnits/>
        <c:majorUnit val="5"/>
      </c:valAx>
      <c:valAx>
        <c:axId val="60562799"/>
        <c:scaling>
          <c:orientation val="minMax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固定給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0119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6575"/>
          <c:w val="0.92875"/>
          <c:h val="0.034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99CC00"/>
    </a:solidFill>
  </c:spPr>
  <c:txPr>
    <a:bodyPr vert="horz" rot="0"/>
    <a:lstStyle/>
    <a:p>
      <a:pPr>
        <a:defRPr lang="en-US" cap="none" sz="22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FF0000"/>
                </a:solidFill>
              </a:rPr>
              <a:t>所属別現行基本給プロット</a:t>
            </a:r>
          </a:p>
        </c:rich>
      </c:tx>
      <c:layout>
        <c:manualLayout>
          <c:xMode val="factor"/>
          <c:yMode val="factor"/>
          <c:x val="-0.00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565"/>
          <c:w val="0.954"/>
          <c:h val="0.878"/>
        </c:manualLayout>
      </c:layout>
      <c:scatterChart>
        <c:scatterStyle val="lineMarker"/>
        <c:varyColors val="0"/>
        <c:ser>
          <c:idx val="0"/>
          <c:order val="0"/>
          <c:tx>
            <c:strRef>
              <c:f>main!$BM$14</c:f>
              <c:strCache>
                <c:ptCount val="1"/>
                <c:pt idx="0">
                  <c:v>部門Ａ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main!$BL$15:$BL$121</c:f>
              <c:numCache>
                <c:ptCount val="10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</c:numCache>
            </c:numRef>
          </c:xVal>
          <c:yVal>
            <c:numRef>
              <c:f>main!$BM$15:$BM$121</c:f>
              <c:numCache>
                <c:ptCount val="107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main!$BN$14</c:f>
              <c:strCache>
                <c:ptCount val="1"/>
                <c:pt idx="0">
                  <c:v>部門Ｂ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main!$BL$15:$BL$121</c:f>
              <c:numCache>
                <c:ptCount val="10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</c:numCache>
            </c:numRef>
          </c:xVal>
          <c:yVal>
            <c:numRef>
              <c:f>main!$BN$15:$BN$121</c:f>
              <c:numCache>
                <c:ptCount val="107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main!$BO$14</c:f>
              <c:strCache>
                <c:ptCount val="1"/>
                <c:pt idx="0">
                  <c:v>部門Ｃ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main!$BL$15:$BL$121</c:f>
              <c:numCache>
                <c:ptCount val="10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</c:numCache>
            </c:numRef>
          </c:xVal>
          <c:yVal>
            <c:numRef>
              <c:f>main!$BO$15:$BO$121</c:f>
              <c:numCache>
                <c:ptCount val="107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main!$BP$14</c:f>
              <c:strCache>
                <c:ptCount val="1"/>
                <c:pt idx="0">
                  <c:v>部門Ｄ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main!$BL$15:$BL$121</c:f>
              <c:numCache>
                <c:ptCount val="10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</c:numCache>
            </c:numRef>
          </c:xVal>
          <c:yVal>
            <c:numRef>
              <c:f>main!$BP$15:$BP$121</c:f>
              <c:numCache>
                <c:ptCount val="107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main!$BQ$14</c:f>
              <c:strCache>
                <c:ptCount val="1"/>
                <c:pt idx="0">
                  <c:v>部門Ｅ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main!$BL$15:$BL$121</c:f>
              <c:numCache>
                <c:ptCount val="10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</c:numCache>
            </c:numRef>
          </c:xVal>
          <c:yVal>
            <c:numRef>
              <c:f>main!$BQ$15:$BQ$121</c:f>
              <c:numCache>
                <c:ptCount val="107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main!$BR$14</c:f>
              <c:strCache>
                <c:ptCount val="1"/>
                <c:pt idx="0">
                  <c:v>部門Ｆ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main!$BL$15:$BL$121</c:f>
              <c:numCache>
                <c:ptCount val="10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</c:numCache>
            </c:numRef>
          </c:xVal>
          <c:yVal>
            <c:numRef>
              <c:f>main!$BR$15:$BR$121</c:f>
              <c:numCache>
                <c:ptCount val="107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main!$BS$14</c:f>
              <c:strCache>
                <c:ptCount val="1"/>
                <c:pt idx="0">
                  <c:v>部門Ｇ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main!$BL$15:$BL$121</c:f>
              <c:numCache>
                <c:ptCount val="10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</c:numCache>
            </c:numRef>
          </c:xVal>
          <c:yVal>
            <c:numRef>
              <c:f>main!$BS$15:$BS$121</c:f>
              <c:numCache>
                <c:ptCount val="107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main!$BT$14</c:f>
              <c:strCache>
                <c:ptCount val="1"/>
                <c:pt idx="0">
                  <c:v>部門Ｈ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main!$BL$15:$BL$121</c:f>
              <c:numCache>
                <c:ptCount val="10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</c:numCache>
            </c:numRef>
          </c:xVal>
          <c:yVal>
            <c:numRef>
              <c:f>main!$BT$15:$BT$121</c:f>
              <c:numCache>
                <c:ptCount val="107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main!$BU$14</c:f>
              <c:strCache>
                <c:ptCount val="1"/>
                <c:pt idx="0">
                  <c:v>部門Ｉ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main!$BL$15:$BL$121</c:f>
              <c:numCache>
                <c:ptCount val="10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</c:numCache>
            </c:numRef>
          </c:xVal>
          <c:yVal>
            <c:numRef>
              <c:f>main!$BU$15:$BU$121</c:f>
              <c:numCache>
                <c:ptCount val="107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main!$BV$14</c:f>
              <c:strCache>
                <c:ptCount val="1"/>
                <c:pt idx="0">
                  <c:v>部門Ｊ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main!$BL$15:$BL$121</c:f>
              <c:numCache>
                <c:ptCount val="107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</c:numCache>
            </c:numRef>
          </c:xVal>
          <c:yVal>
            <c:numRef>
              <c:f>main!$BV$15:$BV$121</c:f>
              <c:numCache>
                <c:ptCount val="107"/>
                <c:pt idx="0">
                  <c:v>-100000</c:v>
                </c:pt>
                <c:pt idx="1">
                  <c:v>-100000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-100000</c:v>
                </c:pt>
                <c:pt idx="12">
                  <c:v>-100000</c:v>
                </c:pt>
                <c:pt idx="13">
                  <c:v>-100000</c:v>
                </c:pt>
                <c:pt idx="14">
                  <c:v>-100000</c:v>
                </c:pt>
                <c:pt idx="15">
                  <c:v>-100000</c:v>
                </c:pt>
                <c:pt idx="16">
                  <c:v>-100000</c:v>
                </c:pt>
                <c:pt idx="17">
                  <c:v>-100000</c:v>
                </c:pt>
                <c:pt idx="18">
                  <c:v>-100000</c:v>
                </c:pt>
                <c:pt idx="19">
                  <c:v>-100000</c:v>
                </c:pt>
                <c:pt idx="20">
                  <c:v>-100000</c:v>
                </c:pt>
                <c:pt idx="21">
                  <c:v>-100000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-100000</c:v>
                </c:pt>
                <c:pt idx="32">
                  <c:v>-100000</c:v>
                </c:pt>
                <c:pt idx="33">
                  <c:v>-100000</c:v>
                </c:pt>
                <c:pt idx="34">
                  <c:v>-100000</c:v>
                </c:pt>
                <c:pt idx="35">
                  <c:v>-100000</c:v>
                </c:pt>
                <c:pt idx="36">
                  <c:v>-100000</c:v>
                </c:pt>
                <c:pt idx="37">
                  <c:v>-100000</c:v>
                </c:pt>
                <c:pt idx="38">
                  <c:v>-100000</c:v>
                </c:pt>
                <c:pt idx="39">
                  <c:v>-100000</c:v>
                </c:pt>
                <c:pt idx="40">
                  <c:v>-100000</c:v>
                </c:pt>
                <c:pt idx="41">
                  <c:v>-100000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-100000</c:v>
                </c:pt>
                <c:pt idx="55">
                  <c:v>-100000</c:v>
                </c:pt>
                <c:pt idx="56">
                  <c:v>-100000</c:v>
                </c:pt>
                <c:pt idx="57">
                  <c:v>-100000</c:v>
                </c:pt>
                <c:pt idx="58">
                  <c:v>-100000</c:v>
                </c:pt>
                <c:pt idx="59">
                  <c:v>-100000</c:v>
                </c:pt>
                <c:pt idx="60">
                  <c:v>-100000</c:v>
                </c:pt>
                <c:pt idx="61">
                  <c:v>-100000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</c:numCache>
            </c:numRef>
          </c:yVal>
          <c:smooth val="0"/>
        </c:ser>
        <c:axId val="8194280"/>
        <c:axId val="6639657"/>
      </c:scatterChart>
      <c:valAx>
        <c:axId val="8194280"/>
        <c:scaling>
          <c:orientation val="minMax"/>
          <c:max val="65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/>
                  <a:t>年齢</a:t>
                </a:r>
              </a:p>
            </c:rich>
          </c:tx>
          <c:layout>
            <c:manualLayout>
              <c:xMode val="factor"/>
              <c:yMode val="factor"/>
              <c:x val="-0.009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39657"/>
        <c:crosses val="autoZero"/>
        <c:crossBetween val="midCat"/>
        <c:dispUnits/>
        <c:majorUnit val="5"/>
      </c:valAx>
      <c:valAx>
        <c:axId val="6639657"/>
        <c:scaling>
          <c:orientation val="minMax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基本給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1942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6"/>
          <c:w val="0.88775"/>
          <c:h val="0.035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3366FF"/>
    </a:solidFill>
  </c:spPr>
  <c:txPr>
    <a:bodyPr vert="horz" rot="0"/>
    <a:lstStyle/>
    <a:p>
      <a:pPr>
        <a:defRPr lang="en-US" cap="none" sz="2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161925</xdr:colOff>
      <xdr:row>2</xdr:row>
      <xdr:rowOff>28575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61925" y="66675"/>
          <a:ext cx="2924175" cy="228600"/>
        </a:xfrm>
        <a:prstGeom prst="round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solidFill>
                <a:srgbClr val="FFFF00"/>
              </a:solidFill>
            </a:rPr>
            <a:t>Mienan Management Consulting Network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11</xdr:col>
      <xdr:colOff>219075</xdr:colOff>
      <xdr:row>26</xdr:row>
      <xdr:rowOff>95250</xdr:rowOff>
    </xdr:to>
    <xdr:graphicFrame>
      <xdr:nvGraphicFramePr>
        <xdr:cNvPr id="1" name="Chart 5"/>
        <xdr:cNvGraphicFramePr/>
      </xdr:nvGraphicFramePr>
      <xdr:xfrm>
        <a:off x="0" y="9525"/>
        <a:ext cx="73628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466725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732472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457200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3152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438150</xdr:colOff>
      <xdr:row>25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72961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oumu.com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roumu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A315"/>
  <sheetViews>
    <sheetView showGridLines="0" tabSelected="1" workbookViewId="0" topLeftCell="A1">
      <selection activeCell="K9" sqref="K9"/>
    </sheetView>
  </sheetViews>
  <sheetFormatPr defaultColWidth="9.00390625" defaultRowHeight="13.5"/>
  <cols>
    <col min="1" max="1" width="2.00390625" style="0" customWidth="1"/>
    <col min="2" max="2" width="4.875" style="0" customWidth="1"/>
    <col min="3" max="3" width="5.125" style="0" customWidth="1"/>
    <col min="4" max="4" width="8.375" style="0" customWidth="1"/>
    <col min="7" max="7" width="13.50390625" style="0" customWidth="1"/>
    <col min="8" max="8" width="10.25390625" style="0" customWidth="1"/>
    <col min="9" max="9" width="10.75390625" style="0" customWidth="1"/>
    <col min="10" max="10" width="4.25390625" style="0" customWidth="1"/>
    <col min="11" max="11" width="4.125" style="0" customWidth="1"/>
    <col min="12" max="12" width="4.25390625" style="0" customWidth="1"/>
    <col min="13" max="13" width="4.50390625" style="0" customWidth="1"/>
    <col min="24" max="24" width="7.75390625" style="0" customWidth="1"/>
    <col min="42" max="42" width="9.00390625" style="84" customWidth="1"/>
    <col min="43" max="43" width="9.125" style="97" customWidth="1"/>
    <col min="44" max="52" width="9.125" style="98" customWidth="1"/>
    <col min="53" max="162" width="9.00390625" style="98" customWidth="1"/>
    <col min="163" max="16384" width="9.00390625" style="86" customWidth="1"/>
  </cols>
  <sheetData>
    <row r="1" spans="14:51" ht="4.5" customHeight="1" thickBot="1">
      <c r="N1" s="2"/>
      <c r="X1" s="2"/>
      <c r="Y1" s="1"/>
      <c r="Z1" s="1"/>
      <c r="AB1" s="2"/>
      <c r="AO1" s="6"/>
      <c r="AQ1" s="97" t="s">
        <v>0</v>
      </c>
      <c r="AR1" s="98" t="s">
        <v>0</v>
      </c>
      <c r="AS1" s="98" t="s">
        <v>0</v>
      </c>
      <c r="AT1" s="98" t="s">
        <v>0</v>
      </c>
      <c r="AV1" s="98" t="s">
        <v>0</v>
      </c>
      <c r="AW1" s="98" t="s">
        <v>0</v>
      </c>
      <c r="AX1" s="98" t="s">
        <v>0</v>
      </c>
      <c r="AY1" s="98" t="s">
        <v>0</v>
      </c>
    </row>
    <row r="2" spans="2:43" ht="16.5" thickBot="1" thickTop="1">
      <c r="B2" s="36"/>
      <c r="C2">
        <v>2</v>
      </c>
      <c r="N2" s="193" t="s">
        <v>3</v>
      </c>
      <c r="O2" s="194"/>
      <c r="P2" s="194"/>
      <c r="Q2" s="194"/>
      <c r="R2" s="194"/>
      <c r="S2" s="194"/>
      <c r="T2" s="194"/>
      <c r="U2" s="194"/>
      <c r="V2" s="194"/>
      <c r="W2" s="194"/>
      <c r="X2" s="195" t="s">
        <v>4</v>
      </c>
      <c r="Y2" s="196"/>
      <c r="Z2" s="196"/>
      <c r="AA2" s="194"/>
      <c r="AB2" s="195" t="s">
        <v>5</v>
      </c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7"/>
      <c r="AQ2" s="97" t="s">
        <v>1</v>
      </c>
    </row>
    <row r="3" spans="2:43" ht="21.75" thickTop="1">
      <c r="B3" s="231" t="s">
        <v>79</v>
      </c>
      <c r="C3" s="231"/>
      <c r="D3" s="231"/>
      <c r="E3" s="231"/>
      <c r="F3" s="231"/>
      <c r="I3" s="5"/>
      <c r="N3" s="2"/>
      <c r="X3" s="2"/>
      <c r="Y3" s="1"/>
      <c r="Z3" s="1"/>
      <c r="AB3" s="2"/>
      <c r="AO3" s="6"/>
      <c r="AQ3" s="97" t="s">
        <v>2</v>
      </c>
    </row>
    <row r="4" spans="2:79" ht="15">
      <c r="B4" s="105"/>
      <c r="C4" s="106"/>
      <c r="D4" s="107" t="s">
        <v>125</v>
      </c>
      <c r="E4" s="14"/>
      <c r="F4" s="14"/>
      <c r="I4" s="3"/>
      <c r="N4" s="189"/>
      <c r="W4" s="190"/>
      <c r="X4" s="217" t="s">
        <v>103</v>
      </c>
      <c r="AB4" s="191"/>
      <c r="AO4" s="192"/>
      <c r="AQ4" s="92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</row>
    <row r="5" spans="2:79" ht="15.75">
      <c r="B5" s="108"/>
      <c r="C5" s="108"/>
      <c r="D5" s="232" t="s">
        <v>78</v>
      </c>
      <c r="E5" s="232"/>
      <c r="F5" s="232"/>
      <c r="G5" s="86"/>
      <c r="I5" s="3"/>
      <c r="N5" s="189"/>
      <c r="O5" s="190"/>
      <c r="P5" s="190"/>
      <c r="Q5" s="190"/>
      <c r="R5" s="190"/>
      <c r="S5" s="190"/>
      <c r="T5" s="190"/>
      <c r="U5" s="190"/>
      <c r="V5" s="190"/>
      <c r="W5" s="190"/>
      <c r="X5" s="207"/>
      <c r="Y5" s="205" t="s">
        <v>101</v>
      </c>
      <c r="Z5" s="206" t="s">
        <v>102</v>
      </c>
      <c r="AA5" s="190"/>
      <c r="AB5" s="191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2"/>
      <c r="AQ5" s="92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</row>
    <row r="6" spans="7:79" ht="15">
      <c r="G6" s="86"/>
      <c r="I6" s="3"/>
      <c r="N6" s="189"/>
      <c r="O6" s="190"/>
      <c r="P6" s="190"/>
      <c r="Q6" s="190"/>
      <c r="R6" s="190"/>
      <c r="S6" s="190"/>
      <c r="T6" s="190"/>
      <c r="U6" s="190"/>
      <c r="V6" s="190"/>
      <c r="W6" s="190"/>
      <c r="X6" s="208" t="s">
        <v>113</v>
      </c>
      <c r="Y6" s="211">
        <v>0.035</v>
      </c>
      <c r="Z6" s="214">
        <v>7000</v>
      </c>
      <c r="AA6" s="190"/>
      <c r="AB6" s="191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2"/>
      <c r="AQ6" s="92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</row>
    <row r="7" spans="2:79" ht="14.25">
      <c r="B7" s="147"/>
      <c r="C7" s="14" t="s">
        <v>97</v>
      </c>
      <c r="E7" s="233" t="s">
        <v>6</v>
      </c>
      <c r="F7" s="234"/>
      <c r="G7" s="135" t="s">
        <v>96</v>
      </c>
      <c r="N7" s="2"/>
      <c r="X7" s="209" t="s">
        <v>114</v>
      </c>
      <c r="Y7" s="212">
        <v>0.03</v>
      </c>
      <c r="Z7" s="215">
        <v>6000</v>
      </c>
      <c r="AB7" s="2"/>
      <c r="AO7" s="6"/>
      <c r="AQ7" s="92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</row>
    <row r="8" spans="2:79" ht="15.75" customHeight="1" thickBot="1">
      <c r="B8" s="148"/>
      <c r="C8" s="14" t="s">
        <v>98</v>
      </c>
      <c r="D8" s="86"/>
      <c r="E8" s="146" t="s">
        <v>8</v>
      </c>
      <c r="F8" s="99" t="s">
        <v>9</v>
      </c>
      <c r="G8" s="96" t="s">
        <v>95</v>
      </c>
      <c r="N8" s="10" t="s">
        <v>10</v>
      </c>
      <c r="X8" s="209" t="s">
        <v>122</v>
      </c>
      <c r="Y8" s="212">
        <v>0.025</v>
      </c>
      <c r="Z8" s="215">
        <v>5000</v>
      </c>
      <c r="AB8" s="11" t="s">
        <v>11</v>
      </c>
      <c r="AO8" s="6"/>
      <c r="AQ8" s="92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</row>
    <row r="9" spans="3:79" ht="14.25">
      <c r="C9" s="149" t="s">
        <v>7</v>
      </c>
      <c r="D9" s="150"/>
      <c r="E9" s="100" t="s">
        <v>12</v>
      </c>
      <c r="F9" s="101" t="s">
        <v>13</v>
      </c>
      <c r="G9" s="188" t="s">
        <v>14</v>
      </c>
      <c r="N9" s="2"/>
      <c r="X9" s="209" t="s">
        <v>115</v>
      </c>
      <c r="Y9" s="212">
        <v>0.02</v>
      </c>
      <c r="Z9" s="215">
        <v>4000</v>
      </c>
      <c r="AB9" s="12" t="s">
        <v>15</v>
      </c>
      <c r="AL9" s="198" t="s">
        <v>16</v>
      </c>
      <c r="AM9" s="199" t="s">
        <v>17</v>
      </c>
      <c r="AN9" s="198" t="s">
        <v>16</v>
      </c>
      <c r="AO9" s="199" t="s">
        <v>17</v>
      </c>
      <c r="AQ9" s="92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</row>
    <row r="10" spans="3:79" ht="14.25">
      <c r="C10" s="151"/>
      <c r="D10" s="152"/>
      <c r="E10" s="100" t="s">
        <v>18</v>
      </c>
      <c r="F10" s="101" t="s">
        <v>19</v>
      </c>
      <c r="G10" s="94">
        <f ca="1">TODAY()</f>
        <v>39154</v>
      </c>
      <c r="N10" s="2"/>
      <c r="X10" s="209" t="s">
        <v>123</v>
      </c>
      <c r="Y10" s="212">
        <v>0.015</v>
      </c>
      <c r="Z10" s="215">
        <v>3000</v>
      </c>
      <c r="AB10" s="2"/>
      <c r="AL10" s="200" t="s">
        <v>20</v>
      </c>
      <c r="AM10" s="201" t="s">
        <v>20</v>
      </c>
      <c r="AN10" s="202" t="s">
        <v>21</v>
      </c>
      <c r="AO10" s="201" t="s">
        <v>21</v>
      </c>
      <c r="AQ10" s="92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</row>
    <row r="11" spans="3:79" ht="14.25">
      <c r="C11" s="151"/>
      <c r="D11" s="152"/>
      <c r="E11" s="100" t="s">
        <v>22</v>
      </c>
      <c r="F11" s="101" t="s">
        <v>23</v>
      </c>
      <c r="G11" s="155" t="s">
        <v>24</v>
      </c>
      <c r="H11" s="187" t="s">
        <v>25</v>
      </c>
      <c r="N11" s="2"/>
      <c r="O11" s="156" t="s">
        <v>26</v>
      </c>
      <c r="X11" s="209" t="s">
        <v>116</v>
      </c>
      <c r="Y11" s="212">
        <v>0.01</v>
      </c>
      <c r="Z11" s="215">
        <v>2000</v>
      </c>
      <c r="AB11" s="2"/>
      <c r="AL11" s="203" t="s">
        <v>27</v>
      </c>
      <c r="AM11" s="204" t="s">
        <v>27</v>
      </c>
      <c r="AN11" s="203" t="s">
        <v>28</v>
      </c>
      <c r="AO11" s="204" t="s">
        <v>28</v>
      </c>
      <c r="AQ11" s="92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</row>
    <row r="12" spans="3:79" ht="15" thickBot="1">
      <c r="C12" s="153"/>
      <c r="D12" s="154"/>
      <c r="E12" s="102" t="s">
        <v>29</v>
      </c>
      <c r="F12" s="103" t="s">
        <v>30</v>
      </c>
      <c r="G12" s="95">
        <v>39173</v>
      </c>
      <c r="H12" s="4">
        <f>COUNT(H15:H164)</f>
        <v>0</v>
      </c>
      <c r="N12" s="2"/>
      <c r="O12" s="13">
        <v>30000</v>
      </c>
      <c r="X12" s="210" t="s">
        <v>117</v>
      </c>
      <c r="Y12" s="213">
        <v>0</v>
      </c>
      <c r="Z12" s="216">
        <v>0</v>
      </c>
      <c r="AB12" s="37" t="s">
        <v>31</v>
      </c>
      <c r="AL12" s="7">
        <f>SUM(AL15:AL164)</f>
        <v>0</v>
      </c>
      <c r="AM12" s="7">
        <f>SUM(AM15:AM164)</f>
        <v>0</v>
      </c>
      <c r="AN12" s="8">
        <f>IF(AL12=0,0,AVERAGE(AN15:AN164))</f>
        <v>0</v>
      </c>
      <c r="AO12" s="9">
        <f>IF(AM12=0,0,AVERAGE(AO15:AO164))</f>
        <v>0</v>
      </c>
      <c r="AQ12" s="92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</row>
    <row r="13" spans="2:79" ht="13.5">
      <c r="B13" s="136" t="s">
        <v>32</v>
      </c>
      <c r="C13" s="137" t="s">
        <v>33</v>
      </c>
      <c r="D13" s="137"/>
      <c r="E13" s="137"/>
      <c r="F13" s="137"/>
      <c r="G13" s="138"/>
      <c r="H13" s="139" t="s">
        <v>34</v>
      </c>
      <c r="I13" s="140" t="s">
        <v>34</v>
      </c>
      <c r="J13" s="229" t="s">
        <v>99</v>
      </c>
      <c r="K13" s="235"/>
      <c r="L13" s="229" t="s">
        <v>100</v>
      </c>
      <c r="M13" s="230"/>
      <c r="N13" s="157"/>
      <c r="O13" s="137"/>
      <c r="P13" s="137"/>
      <c r="Q13" s="137"/>
      <c r="R13" s="137"/>
      <c r="S13" s="137"/>
      <c r="T13" s="137"/>
      <c r="U13" s="137"/>
      <c r="V13" s="138"/>
      <c r="W13" s="181" t="s">
        <v>35</v>
      </c>
      <c r="X13" s="160" t="s">
        <v>36</v>
      </c>
      <c r="Y13" s="179" t="s">
        <v>37</v>
      </c>
      <c r="Z13" s="171" t="s">
        <v>37</v>
      </c>
      <c r="AA13" s="162" t="s">
        <v>38</v>
      </c>
      <c r="AB13" s="164"/>
      <c r="AC13" s="165"/>
      <c r="AD13" s="165"/>
      <c r="AE13" s="165"/>
      <c r="AF13" s="165"/>
      <c r="AG13" s="165"/>
      <c r="AH13" s="165"/>
      <c r="AI13" s="165"/>
      <c r="AJ13" s="166"/>
      <c r="AK13" s="167" t="s">
        <v>39</v>
      </c>
      <c r="AL13" s="168" t="s">
        <v>16</v>
      </c>
      <c r="AM13" s="169" t="s">
        <v>17</v>
      </c>
      <c r="AN13" s="170" t="s">
        <v>16</v>
      </c>
      <c r="AO13" s="171" t="s">
        <v>17</v>
      </c>
      <c r="AP13" s="85"/>
      <c r="AQ13" s="93" t="s">
        <v>40</v>
      </c>
      <c r="AR13" s="88"/>
      <c r="AS13" s="87"/>
      <c r="AT13" s="87"/>
      <c r="AU13" s="87"/>
      <c r="AV13" s="87" t="s">
        <v>41</v>
      </c>
      <c r="AW13" s="87"/>
      <c r="AX13" s="87"/>
      <c r="AY13" s="87"/>
      <c r="AZ13" s="87" t="s">
        <v>42</v>
      </c>
      <c r="BA13" s="89"/>
      <c r="BB13" s="89"/>
      <c r="BC13" s="89"/>
      <c r="BD13" s="89"/>
      <c r="BE13" s="86"/>
      <c r="BF13" s="86"/>
      <c r="BG13" s="86"/>
      <c r="BH13" s="86"/>
      <c r="BI13" s="86"/>
      <c r="BJ13" s="86"/>
      <c r="BK13" s="86"/>
      <c r="BL13" s="88" t="s">
        <v>43</v>
      </c>
      <c r="BM13" s="89"/>
      <c r="BN13" s="89"/>
      <c r="BO13" s="89"/>
      <c r="BP13" s="89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</row>
    <row r="14" spans="2:79" ht="13.5">
      <c r="B14" s="141" t="s">
        <v>44</v>
      </c>
      <c r="C14" s="142" t="s">
        <v>45</v>
      </c>
      <c r="D14" s="142" t="s">
        <v>46</v>
      </c>
      <c r="E14" s="142" t="s">
        <v>47</v>
      </c>
      <c r="F14" s="142" t="s">
        <v>124</v>
      </c>
      <c r="G14" s="143" t="s">
        <v>48</v>
      </c>
      <c r="H14" s="144" t="s">
        <v>49</v>
      </c>
      <c r="I14" s="145" t="s">
        <v>50</v>
      </c>
      <c r="J14" s="186" t="s">
        <v>51</v>
      </c>
      <c r="K14" s="174" t="s">
        <v>52</v>
      </c>
      <c r="L14" s="177" t="s">
        <v>51</v>
      </c>
      <c r="M14" s="174" t="s">
        <v>52</v>
      </c>
      <c r="N14" s="158" t="s">
        <v>53</v>
      </c>
      <c r="O14" s="159" t="s">
        <v>54</v>
      </c>
      <c r="P14" s="142" t="s">
        <v>55</v>
      </c>
      <c r="Q14" s="142" t="s">
        <v>55</v>
      </c>
      <c r="R14" s="142" t="s">
        <v>55</v>
      </c>
      <c r="S14" s="142" t="s">
        <v>55</v>
      </c>
      <c r="T14" s="142" t="s">
        <v>55</v>
      </c>
      <c r="U14" s="159" t="s">
        <v>55</v>
      </c>
      <c r="V14" s="143" t="s">
        <v>55</v>
      </c>
      <c r="W14" s="182" t="s">
        <v>56</v>
      </c>
      <c r="X14" s="161" t="s">
        <v>57</v>
      </c>
      <c r="Y14" s="180" t="s">
        <v>21</v>
      </c>
      <c r="Z14" s="178" t="s">
        <v>20</v>
      </c>
      <c r="AA14" s="163" t="s">
        <v>58</v>
      </c>
      <c r="AB14" s="172" t="s">
        <v>59</v>
      </c>
      <c r="AC14" s="173" t="str">
        <f>O14</f>
        <v>役職手当</v>
      </c>
      <c r="AD14" s="173" t="str">
        <f aca="true" t="shared" si="0" ref="AD14:AI14">P14</f>
        <v>　　　手当</v>
      </c>
      <c r="AE14" s="173" t="str">
        <f t="shared" si="0"/>
        <v>　　　手当</v>
      </c>
      <c r="AF14" s="173" t="str">
        <f t="shared" si="0"/>
        <v>　　　手当</v>
      </c>
      <c r="AG14" s="173" t="str">
        <f t="shared" si="0"/>
        <v>　　　手当</v>
      </c>
      <c r="AH14" s="173" t="str">
        <f t="shared" si="0"/>
        <v>　　　手当</v>
      </c>
      <c r="AI14" s="173" t="str">
        <f t="shared" si="0"/>
        <v>　　　手当</v>
      </c>
      <c r="AJ14" s="174" t="str">
        <f>V14</f>
        <v>　　　手当</v>
      </c>
      <c r="AK14" s="175" t="s">
        <v>56</v>
      </c>
      <c r="AL14" s="176" t="s">
        <v>20</v>
      </c>
      <c r="AM14" s="174" t="s">
        <v>60</v>
      </c>
      <c r="AN14" s="177" t="s">
        <v>21</v>
      </c>
      <c r="AO14" s="178" t="s">
        <v>21</v>
      </c>
      <c r="AP14" s="85"/>
      <c r="AQ14" s="93" t="s">
        <v>61</v>
      </c>
      <c r="AR14" s="87" t="s">
        <v>62</v>
      </c>
      <c r="AS14" s="87" t="s">
        <v>63</v>
      </c>
      <c r="AT14" s="87" t="s">
        <v>64</v>
      </c>
      <c r="AU14" s="88" t="s">
        <v>65</v>
      </c>
      <c r="AV14" s="87" t="s">
        <v>61</v>
      </c>
      <c r="AW14" s="87" t="s">
        <v>62</v>
      </c>
      <c r="AX14" s="87" t="s">
        <v>63</v>
      </c>
      <c r="AY14" s="87" t="s">
        <v>64</v>
      </c>
      <c r="AZ14" s="87" t="s">
        <v>61</v>
      </c>
      <c r="BA14" s="89" t="str">
        <f>$E$8</f>
        <v>部門Ａ</v>
      </c>
      <c r="BB14" s="89" t="str">
        <f>$E$9</f>
        <v>部門Ｂ</v>
      </c>
      <c r="BC14" s="89" t="str">
        <f>$E$10</f>
        <v>部門Ｃ</v>
      </c>
      <c r="BD14" s="89" t="str">
        <f>$E$11</f>
        <v>部門Ｄ</v>
      </c>
      <c r="BE14" s="86" t="str">
        <f>$E$12</f>
        <v>部門Ｅ</v>
      </c>
      <c r="BF14" s="86" t="str">
        <f>$F$8</f>
        <v>部門Ｆ</v>
      </c>
      <c r="BG14" s="86" t="str">
        <f>$F$9</f>
        <v>部門Ｇ</v>
      </c>
      <c r="BH14" s="86" t="str">
        <f>$F$10</f>
        <v>部門Ｈ</v>
      </c>
      <c r="BI14" s="86" t="str">
        <f>$F$11</f>
        <v>部門Ｉ</v>
      </c>
      <c r="BJ14" s="86" t="str">
        <f>$F$12</f>
        <v>部門Ｊ</v>
      </c>
      <c r="BK14" s="86" t="str">
        <f>AU14</f>
        <v>地域ﾓﾃﾞﾙ</v>
      </c>
      <c r="BL14" s="87" t="s">
        <v>61</v>
      </c>
      <c r="BM14" s="89" t="str">
        <f>$E$8</f>
        <v>部門Ａ</v>
      </c>
      <c r="BN14" s="89" t="str">
        <f>$E$9</f>
        <v>部門Ｂ</v>
      </c>
      <c r="BO14" s="89" t="str">
        <f>$E$10</f>
        <v>部門Ｃ</v>
      </c>
      <c r="BP14" s="89" t="str">
        <f>$E$11</f>
        <v>部門Ｄ</v>
      </c>
      <c r="BQ14" s="86" t="str">
        <f>$E$12</f>
        <v>部門Ｅ</v>
      </c>
      <c r="BR14" s="86" t="str">
        <f>$F$8</f>
        <v>部門Ｆ</v>
      </c>
      <c r="BS14" s="86" t="str">
        <f>$F$9</f>
        <v>部門Ｇ</v>
      </c>
      <c r="BT14" s="86" t="str">
        <f>$F$10</f>
        <v>部門Ｈ</v>
      </c>
      <c r="BU14" s="86" t="str">
        <f>$F$11</f>
        <v>部門Ｉ</v>
      </c>
      <c r="BV14" s="86" t="str">
        <f>$F$12</f>
        <v>部門Ｊ</v>
      </c>
      <c r="BW14" s="86"/>
      <c r="BX14" s="86"/>
      <c r="BY14" s="86"/>
      <c r="BZ14" s="86"/>
      <c r="CA14" s="86"/>
    </row>
    <row r="15" spans="2:79" ht="13.5">
      <c r="B15" s="15"/>
      <c r="C15" s="16"/>
      <c r="D15" s="17"/>
      <c r="E15" s="221"/>
      <c r="F15" s="17"/>
      <c r="G15" s="18"/>
      <c r="H15" s="19"/>
      <c r="I15" s="20"/>
      <c r="J15" s="21">
        <f>IF(G15="","",DATEDIF(H15,$G$12+1,"y"))</f>
      </c>
      <c r="K15" s="22">
        <f>IF(G15="","",DATEDIF(H15,$G$12+1,"ym"))</f>
      </c>
      <c r="L15" s="23">
        <f>IF(G15="","",DATEDIF(I15,$G$12+1,"y"))</f>
      </c>
      <c r="M15" s="22">
        <f>IF(G15="","",DATEDIF(I15,$G$12+1,"ym"))</f>
      </c>
      <c r="N15" s="24"/>
      <c r="O15" s="25"/>
      <c r="P15" s="25"/>
      <c r="Q15" s="25"/>
      <c r="R15" s="25"/>
      <c r="S15" s="25"/>
      <c r="T15" s="25"/>
      <c r="U15" s="25"/>
      <c r="V15" s="31"/>
      <c r="W15" s="183">
        <f>IF(G15="","",SUM(N15:V15))</f>
      </c>
      <c r="X15" s="27"/>
      <c r="Y15" s="28">
        <f>IF(OR(G15="",$C$2=2),"",VLOOKUP(main!X15,$X$6:$Z$12,2,FALSE))</f>
      </c>
      <c r="Z15" s="29">
        <f>IF(OR(X15="",$C$2=1),"",VLOOKUP(main!X15,$X$6:$Z$12,3,FALSE))</f>
      </c>
      <c r="AA15" s="30"/>
      <c r="AB15" s="24">
        <f>IF(X15="","",IF($C$2=1,main!N15*(main!Y15+1)+AA15,main!N15+main!Z15+AA15))</f>
      </c>
      <c r="AC15" s="25">
        <f>IF(O15="","",O15)</f>
      </c>
      <c r="AD15" s="25">
        <f aca="true" t="shared" si="1" ref="AD15:AJ15">IF(P15="","",P15)</f>
      </c>
      <c r="AE15" s="25">
        <f t="shared" si="1"/>
      </c>
      <c r="AF15" s="25">
        <f t="shared" si="1"/>
      </c>
      <c r="AG15" s="25">
        <f t="shared" si="1"/>
      </c>
      <c r="AH15" s="25">
        <f t="shared" si="1"/>
      </c>
      <c r="AI15" s="25">
        <f t="shared" si="1"/>
      </c>
      <c r="AJ15" s="31">
        <f t="shared" si="1"/>
      </c>
      <c r="AK15" s="32">
        <f>SUM(AB15:AJ15)</f>
        <v>0</v>
      </c>
      <c r="AL15" s="33">
        <f>IF(X15="","",AB15-N15)</f>
      </c>
      <c r="AM15" s="26">
        <f>IF(X15="","",AK15-W15)</f>
      </c>
      <c r="AN15" s="34">
        <f>IF(X15="","",AL15/N15)</f>
      </c>
      <c r="AO15" s="35">
        <f>IF(X15="","",AM15/W15)</f>
      </c>
      <c r="AQ15" s="92">
        <f>IF(J15="",-1,J15)</f>
        <v>-1</v>
      </c>
      <c r="AR15" s="90">
        <f>IF(C15=1,W15,-100000)</f>
        <v>-100000</v>
      </c>
      <c r="AS15" s="90">
        <f>IF(C15=2,W15,-100000)</f>
        <v>-100000</v>
      </c>
      <c r="AT15" s="90">
        <f>IF(O15&gt;=$O$12,W15,-100000)</f>
        <v>-100000</v>
      </c>
      <c r="AU15" s="90">
        <v>-100000</v>
      </c>
      <c r="AV15" s="91">
        <f>IF(J15="",-1,J15)</f>
        <v>-1</v>
      </c>
      <c r="AW15" s="90">
        <f>IF(C15=1,N15,-100000)</f>
        <v>-100000</v>
      </c>
      <c r="AX15" s="90">
        <f>IF(C15=2,N15,-100000)</f>
        <v>-100000</v>
      </c>
      <c r="AY15" s="90">
        <f>IF(O15&gt;=$O$12,N15,-100000)</f>
        <v>-100000</v>
      </c>
      <c r="AZ15" s="86">
        <f>IF(J15="",-1,J15)</f>
        <v>-1</v>
      </c>
      <c r="BA15" s="86">
        <f>IF($E15=BA$14,$W15,-100000)</f>
        <v>-100000</v>
      </c>
      <c r="BB15" s="86">
        <f aca="true" t="shared" si="2" ref="BB15:BJ30">IF($E15=BB$14,$W15,-100000)</f>
        <v>-100000</v>
      </c>
      <c r="BC15" s="86">
        <f t="shared" si="2"/>
        <v>-100000</v>
      </c>
      <c r="BD15" s="86">
        <f t="shared" si="2"/>
        <v>-100000</v>
      </c>
      <c r="BE15" s="86">
        <f t="shared" si="2"/>
        <v>-100000</v>
      </c>
      <c r="BF15" s="86">
        <f t="shared" si="2"/>
        <v>-100000</v>
      </c>
      <c r="BG15" s="86">
        <f t="shared" si="2"/>
        <v>-100000</v>
      </c>
      <c r="BH15" s="86">
        <f t="shared" si="2"/>
        <v>-100000</v>
      </c>
      <c r="BI15" s="86">
        <f t="shared" si="2"/>
        <v>-100000</v>
      </c>
      <c r="BJ15" s="86">
        <f t="shared" si="2"/>
        <v>-100000</v>
      </c>
      <c r="BK15" s="91">
        <f>AU15</f>
        <v>-100000</v>
      </c>
      <c r="BL15" s="86">
        <f>IF(J15="",-1,J15)</f>
        <v>-1</v>
      </c>
      <c r="BM15" s="86">
        <f>IF($E15=BM$14,$N15,-100000)</f>
        <v>-100000</v>
      </c>
      <c r="BN15" s="86">
        <f aca="true" t="shared" si="3" ref="BN15:BV30">IF($E15=BN$14,$N15,-100000)</f>
        <v>-100000</v>
      </c>
      <c r="BO15" s="86">
        <f t="shared" si="3"/>
        <v>-100000</v>
      </c>
      <c r="BP15" s="86">
        <f t="shared" si="3"/>
        <v>-100000</v>
      </c>
      <c r="BQ15" s="86">
        <f t="shared" si="3"/>
        <v>-100000</v>
      </c>
      <c r="BR15" s="86">
        <f t="shared" si="3"/>
        <v>-100000</v>
      </c>
      <c r="BS15" s="86">
        <f t="shared" si="3"/>
        <v>-100000</v>
      </c>
      <c r="BT15" s="86">
        <f t="shared" si="3"/>
        <v>-100000</v>
      </c>
      <c r="BU15" s="86">
        <f t="shared" si="3"/>
        <v>-100000</v>
      </c>
      <c r="BV15" s="86">
        <f t="shared" si="3"/>
        <v>-100000</v>
      </c>
      <c r="BW15" s="86"/>
      <c r="BX15" s="86"/>
      <c r="BY15" s="86"/>
      <c r="BZ15" s="86"/>
      <c r="CA15" s="86"/>
    </row>
    <row r="16" spans="2:79" ht="13.5">
      <c r="B16" s="15"/>
      <c r="C16" s="16"/>
      <c r="D16" s="17"/>
      <c r="E16" s="104"/>
      <c r="F16" s="17"/>
      <c r="G16" s="18"/>
      <c r="H16" s="19"/>
      <c r="I16" s="20"/>
      <c r="J16" s="21">
        <f aca="true" t="shared" si="4" ref="J16:J79">IF(G16="","",DATEDIF(H16,$G$12+1,"y"))</f>
      </c>
      <c r="K16" s="22">
        <f aca="true" t="shared" si="5" ref="K16:K79">IF(G16="","",DATEDIF(H16,$G$12+1,"ym"))</f>
      </c>
      <c r="L16" s="23">
        <f aca="true" t="shared" si="6" ref="L16:L79">IF(G16="","",DATEDIF(I16,$G$12+1,"y"))</f>
      </c>
      <c r="M16" s="22">
        <f aca="true" t="shared" si="7" ref="M16:M79">IF(G16="","",DATEDIF(I16,$G$12+1,"ym"))</f>
      </c>
      <c r="N16" s="24"/>
      <c r="O16" s="25"/>
      <c r="P16" s="25"/>
      <c r="Q16" s="25"/>
      <c r="R16" s="25"/>
      <c r="S16" s="25"/>
      <c r="T16" s="25"/>
      <c r="U16" s="25"/>
      <c r="V16" s="31"/>
      <c r="W16" s="183">
        <f aca="true" t="shared" si="8" ref="W16:W79">IF(G16="","",SUM(N16:V16))</f>
      </c>
      <c r="X16" s="27"/>
      <c r="Y16" s="28">
        <f>IF(OR(G16="",$C$2=2),"",VLOOKUP(main!X16,$X$6:$Z$12,2,FALSE))</f>
      </c>
      <c r="Z16" s="29">
        <f>IF(OR(X16="",$C$2=1),"",VLOOKUP(main!X16,$X$6:$Z$12,3,FALSE))</f>
      </c>
      <c r="AA16" s="30"/>
      <c r="AB16" s="24">
        <f>IF(X16="","",IF($C$2=1,main!N16*(main!Y16+1),main!N16+main!Z16+AA16))</f>
      </c>
      <c r="AC16" s="25">
        <f aca="true" t="shared" si="9" ref="AC16:AC79">IF(O16="","",O16)</f>
      </c>
      <c r="AD16" s="25">
        <f aca="true" t="shared" si="10" ref="AD16:AD79">IF(P16="","",P16)</f>
      </c>
      <c r="AE16" s="25">
        <f aca="true" t="shared" si="11" ref="AE16:AE79">IF(Q16="","",Q16)</f>
      </c>
      <c r="AF16" s="25">
        <f aca="true" t="shared" si="12" ref="AF16:AF79">IF(R16="","",R16)</f>
      </c>
      <c r="AG16" s="25">
        <f aca="true" t="shared" si="13" ref="AG16:AG79">IF(S16="","",S16)</f>
      </c>
      <c r="AH16" s="25">
        <f aca="true" t="shared" si="14" ref="AH16:AH79">IF(T16="","",T16)</f>
      </c>
      <c r="AI16" s="25">
        <f aca="true" t="shared" si="15" ref="AI16:AI79">IF(U16="","",U16)</f>
      </c>
      <c r="AJ16" s="31">
        <f aca="true" t="shared" si="16" ref="AJ16:AJ79">IF(V16="","",V16)</f>
      </c>
      <c r="AK16" s="32">
        <f aca="true" t="shared" si="17" ref="AK16:AK79">SUM(AB16:AJ16)</f>
        <v>0</v>
      </c>
      <c r="AL16" s="33">
        <f aca="true" t="shared" si="18" ref="AL16:AL79">IF(G16="","",AB16-N16)</f>
      </c>
      <c r="AM16" s="26">
        <f aca="true" t="shared" si="19" ref="AM16:AM79">IF(G16="","",AK16-W16)</f>
      </c>
      <c r="AN16" s="34">
        <f aca="true" t="shared" si="20" ref="AN16:AN79">IF(G16="","",AL16/N16)</f>
      </c>
      <c r="AO16" s="35">
        <f aca="true" t="shared" si="21" ref="AO16:AO79">IF(G16="","",AM16/W16)</f>
      </c>
      <c r="AQ16" s="92">
        <f aca="true" t="shared" si="22" ref="AQ16:AQ79">IF(J16="",-1,J16)</f>
        <v>-1</v>
      </c>
      <c r="AR16" s="90">
        <f aca="true" t="shared" si="23" ref="AR16:AR79">IF(C16=1,W16,-100000)</f>
        <v>-100000</v>
      </c>
      <c r="AS16" s="90">
        <f aca="true" t="shared" si="24" ref="AS16:AS79">IF(C16=2,W16,-100000)</f>
        <v>-100000</v>
      </c>
      <c r="AT16" s="90">
        <f aca="true" t="shared" si="25" ref="AT16:AT79">IF(O16&gt;=$O$12,W16,-100000)</f>
        <v>-100000</v>
      </c>
      <c r="AU16" s="90">
        <v>-100000</v>
      </c>
      <c r="AV16" s="91">
        <f aca="true" t="shared" si="26" ref="AV16:AV79">IF(J16="",-1,J16)</f>
        <v>-1</v>
      </c>
      <c r="AW16" s="90">
        <f aca="true" t="shared" si="27" ref="AW16:AW79">IF(C16=1,N16,-100000)</f>
        <v>-100000</v>
      </c>
      <c r="AX16" s="90">
        <f aca="true" t="shared" si="28" ref="AX16:AX79">IF(C16=2,N16,-100000)</f>
        <v>-100000</v>
      </c>
      <c r="AY16" s="90">
        <f aca="true" t="shared" si="29" ref="AY16:AY79">IF(O16&gt;=$O$12,N16,-100000)</f>
        <v>-100000</v>
      </c>
      <c r="AZ16" s="86">
        <f aca="true" t="shared" si="30" ref="AZ16:AZ79">IF(J16="",-1,J16)</f>
        <v>-1</v>
      </c>
      <c r="BA16" s="86">
        <f aca="true" t="shared" si="31" ref="BA16:BJ47">IF($E16=BA$14,$W16,-100000)</f>
        <v>-100000</v>
      </c>
      <c r="BB16" s="86">
        <f t="shared" si="2"/>
        <v>-100000</v>
      </c>
      <c r="BC16" s="86">
        <f t="shared" si="2"/>
        <v>-100000</v>
      </c>
      <c r="BD16" s="86">
        <f t="shared" si="2"/>
        <v>-100000</v>
      </c>
      <c r="BE16" s="86">
        <f t="shared" si="2"/>
        <v>-100000</v>
      </c>
      <c r="BF16" s="86">
        <f t="shared" si="2"/>
        <v>-100000</v>
      </c>
      <c r="BG16" s="86">
        <f t="shared" si="2"/>
        <v>-100000</v>
      </c>
      <c r="BH16" s="86">
        <f t="shared" si="2"/>
        <v>-100000</v>
      </c>
      <c r="BI16" s="86">
        <f t="shared" si="2"/>
        <v>-100000</v>
      </c>
      <c r="BJ16" s="86">
        <f t="shared" si="2"/>
        <v>-100000</v>
      </c>
      <c r="BK16" s="91">
        <f aca="true" t="shared" si="32" ref="BK16:BK79">AU16</f>
        <v>-100000</v>
      </c>
      <c r="BL16" s="86">
        <f aca="true" t="shared" si="33" ref="BL16:BL79">IF(J16="",-1,J16)</f>
        <v>-1</v>
      </c>
      <c r="BM16" s="86">
        <f aca="true" t="shared" si="34" ref="BM16:BV47">IF($E16=BM$14,$N16,-100000)</f>
        <v>-100000</v>
      </c>
      <c r="BN16" s="86">
        <f t="shared" si="3"/>
        <v>-100000</v>
      </c>
      <c r="BO16" s="86">
        <f t="shared" si="3"/>
        <v>-100000</v>
      </c>
      <c r="BP16" s="86">
        <f t="shared" si="3"/>
        <v>-100000</v>
      </c>
      <c r="BQ16" s="86">
        <f t="shared" si="3"/>
        <v>-100000</v>
      </c>
      <c r="BR16" s="86">
        <f t="shared" si="3"/>
        <v>-100000</v>
      </c>
      <c r="BS16" s="86">
        <f t="shared" si="3"/>
        <v>-100000</v>
      </c>
      <c r="BT16" s="86">
        <f t="shared" si="3"/>
        <v>-100000</v>
      </c>
      <c r="BU16" s="86">
        <f t="shared" si="3"/>
        <v>-100000</v>
      </c>
      <c r="BV16" s="86">
        <f t="shared" si="3"/>
        <v>-100000</v>
      </c>
      <c r="BW16" s="86"/>
      <c r="BX16" s="86"/>
      <c r="BY16" s="86"/>
      <c r="BZ16" s="86"/>
      <c r="CA16" s="86"/>
    </row>
    <row r="17" spans="2:79" ht="13.5">
      <c r="B17" s="15"/>
      <c r="C17" s="16"/>
      <c r="D17" s="17"/>
      <c r="E17" s="104"/>
      <c r="F17" s="17"/>
      <c r="G17" s="18"/>
      <c r="H17" s="19"/>
      <c r="I17" s="20"/>
      <c r="J17" s="21">
        <f t="shared" si="4"/>
      </c>
      <c r="K17" s="22">
        <f t="shared" si="5"/>
      </c>
      <c r="L17" s="23">
        <f t="shared" si="6"/>
      </c>
      <c r="M17" s="22">
        <f t="shared" si="7"/>
      </c>
      <c r="N17" s="24"/>
      <c r="O17" s="25"/>
      <c r="P17" s="25"/>
      <c r="Q17" s="25"/>
      <c r="R17" s="25"/>
      <c r="S17" s="25"/>
      <c r="T17" s="25"/>
      <c r="U17" s="25"/>
      <c r="V17" s="31"/>
      <c r="W17" s="183">
        <f t="shared" si="8"/>
      </c>
      <c r="X17" s="27"/>
      <c r="Y17" s="28">
        <f>IF(OR(G17="",$C$2=2),"",VLOOKUP(main!X17,$X$6:$Z$12,2,FALSE))</f>
      </c>
      <c r="Z17" s="29">
        <f>IF(OR(X17="",$C$2=1),"",VLOOKUP(main!X17,$X$6:$Z$12,3,FALSE))</f>
      </c>
      <c r="AA17" s="30"/>
      <c r="AB17" s="24">
        <f>IF(X17="","",IF($C$2=1,main!N17*(main!Y17+1),main!N17+main!Z17+AA17))</f>
      </c>
      <c r="AC17" s="25">
        <f t="shared" si="9"/>
      </c>
      <c r="AD17" s="25">
        <f t="shared" si="10"/>
      </c>
      <c r="AE17" s="25">
        <f t="shared" si="11"/>
      </c>
      <c r="AF17" s="25">
        <f t="shared" si="12"/>
      </c>
      <c r="AG17" s="25">
        <f t="shared" si="13"/>
      </c>
      <c r="AH17" s="25">
        <f t="shared" si="14"/>
      </c>
      <c r="AI17" s="25">
        <f t="shared" si="15"/>
      </c>
      <c r="AJ17" s="31">
        <f t="shared" si="16"/>
      </c>
      <c r="AK17" s="32">
        <f t="shared" si="17"/>
        <v>0</v>
      </c>
      <c r="AL17" s="33">
        <f t="shared" si="18"/>
      </c>
      <c r="AM17" s="26">
        <f t="shared" si="19"/>
      </c>
      <c r="AN17" s="34">
        <f t="shared" si="20"/>
      </c>
      <c r="AO17" s="35">
        <f t="shared" si="21"/>
      </c>
      <c r="AQ17" s="92">
        <f t="shared" si="22"/>
        <v>-1</v>
      </c>
      <c r="AR17" s="90">
        <f t="shared" si="23"/>
        <v>-100000</v>
      </c>
      <c r="AS17" s="90">
        <f t="shared" si="24"/>
        <v>-100000</v>
      </c>
      <c r="AT17" s="90">
        <f t="shared" si="25"/>
        <v>-100000</v>
      </c>
      <c r="AU17" s="90">
        <v>-100000</v>
      </c>
      <c r="AV17" s="91">
        <f t="shared" si="26"/>
        <v>-1</v>
      </c>
      <c r="AW17" s="90">
        <f t="shared" si="27"/>
        <v>-100000</v>
      </c>
      <c r="AX17" s="90">
        <f t="shared" si="28"/>
        <v>-100000</v>
      </c>
      <c r="AY17" s="90">
        <f t="shared" si="29"/>
        <v>-100000</v>
      </c>
      <c r="AZ17" s="86">
        <f t="shared" si="30"/>
        <v>-1</v>
      </c>
      <c r="BA17" s="86">
        <f t="shared" si="31"/>
        <v>-100000</v>
      </c>
      <c r="BB17" s="86">
        <f t="shared" si="2"/>
        <v>-100000</v>
      </c>
      <c r="BC17" s="86">
        <f t="shared" si="2"/>
        <v>-100000</v>
      </c>
      <c r="BD17" s="86">
        <f t="shared" si="2"/>
        <v>-100000</v>
      </c>
      <c r="BE17" s="86">
        <f t="shared" si="2"/>
        <v>-100000</v>
      </c>
      <c r="BF17" s="86">
        <f t="shared" si="2"/>
        <v>-100000</v>
      </c>
      <c r="BG17" s="86">
        <f t="shared" si="2"/>
        <v>-100000</v>
      </c>
      <c r="BH17" s="86">
        <f t="shared" si="2"/>
        <v>-100000</v>
      </c>
      <c r="BI17" s="86">
        <f t="shared" si="2"/>
        <v>-100000</v>
      </c>
      <c r="BJ17" s="86">
        <f t="shared" si="2"/>
        <v>-100000</v>
      </c>
      <c r="BK17" s="91">
        <f t="shared" si="32"/>
        <v>-100000</v>
      </c>
      <c r="BL17" s="86">
        <f t="shared" si="33"/>
        <v>-1</v>
      </c>
      <c r="BM17" s="86">
        <f t="shared" si="34"/>
        <v>-100000</v>
      </c>
      <c r="BN17" s="86">
        <f t="shared" si="3"/>
        <v>-100000</v>
      </c>
      <c r="BO17" s="86">
        <f t="shared" si="3"/>
        <v>-100000</v>
      </c>
      <c r="BP17" s="86">
        <f t="shared" si="3"/>
        <v>-100000</v>
      </c>
      <c r="BQ17" s="86">
        <f t="shared" si="3"/>
        <v>-100000</v>
      </c>
      <c r="BR17" s="86">
        <f t="shared" si="3"/>
        <v>-100000</v>
      </c>
      <c r="BS17" s="86">
        <f t="shared" si="3"/>
        <v>-100000</v>
      </c>
      <c r="BT17" s="86">
        <f t="shared" si="3"/>
        <v>-100000</v>
      </c>
      <c r="BU17" s="86">
        <f t="shared" si="3"/>
        <v>-100000</v>
      </c>
      <c r="BV17" s="86">
        <f t="shared" si="3"/>
        <v>-100000</v>
      </c>
      <c r="BW17" s="86"/>
      <c r="BX17" s="86"/>
      <c r="BY17" s="86"/>
      <c r="BZ17" s="86"/>
      <c r="CA17" s="86"/>
    </row>
    <row r="18" spans="2:79" ht="13.5">
      <c r="B18" s="15"/>
      <c r="C18" s="16"/>
      <c r="D18" s="17"/>
      <c r="E18" s="104"/>
      <c r="F18" s="17"/>
      <c r="G18" s="18"/>
      <c r="H18" s="19"/>
      <c r="I18" s="20"/>
      <c r="J18" s="21">
        <f t="shared" si="4"/>
      </c>
      <c r="K18" s="22">
        <f t="shared" si="5"/>
      </c>
      <c r="L18" s="23">
        <f t="shared" si="6"/>
      </c>
      <c r="M18" s="22">
        <f t="shared" si="7"/>
      </c>
      <c r="N18" s="24"/>
      <c r="O18" s="25"/>
      <c r="P18" s="25"/>
      <c r="Q18" s="25"/>
      <c r="R18" s="25"/>
      <c r="S18" s="25"/>
      <c r="T18" s="25"/>
      <c r="U18" s="25"/>
      <c r="V18" s="31"/>
      <c r="W18" s="183">
        <f t="shared" si="8"/>
      </c>
      <c r="X18" s="27"/>
      <c r="Y18" s="28">
        <f>IF(OR(G18="",$C$2=2),"",VLOOKUP(main!X18,$X$6:$Z$12,2,FALSE))</f>
      </c>
      <c r="Z18" s="29">
        <f>IF(OR(X18="",$C$2=1),"",VLOOKUP(main!X18,$X$6:$Z$12,3,FALSE))</f>
      </c>
      <c r="AA18" s="30"/>
      <c r="AB18" s="24">
        <f>IF(X18="","",IF($C$2=1,main!N18*(main!Y18+1),main!N18+main!Z18+AA18))</f>
      </c>
      <c r="AC18" s="25">
        <f t="shared" si="9"/>
      </c>
      <c r="AD18" s="25">
        <f t="shared" si="10"/>
      </c>
      <c r="AE18" s="25">
        <f t="shared" si="11"/>
      </c>
      <c r="AF18" s="25">
        <f t="shared" si="12"/>
      </c>
      <c r="AG18" s="25">
        <f t="shared" si="13"/>
      </c>
      <c r="AH18" s="25">
        <f t="shared" si="14"/>
      </c>
      <c r="AI18" s="25">
        <f t="shared" si="15"/>
      </c>
      <c r="AJ18" s="31">
        <f t="shared" si="16"/>
      </c>
      <c r="AK18" s="32">
        <f t="shared" si="17"/>
        <v>0</v>
      </c>
      <c r="AL18" s="33">
        <f t="shared" si="18"/>
      </c>
      <c r="AM18" s="26">
        <f t="shared" si="19"/>
      </c>
      <c r="AN18" s="34">
        <f t="shared" si="20"/>
      </c>
      <c r="AO18" s="35">
        <f t="shared" si="21"/>
      </c>
      <c r="AQ18" s="92">
        <f t="shared" si="22"/>
        <v>-1</v>
      </c>
      <c r="AR18" s="90">
        <f t="shared" si="23"/>
        <v>-100000</v>
      </c>
      <c r="AS18" s="90">
        <f t="shared" si="24"/>
        <v>-100000</v>
      </c>
      <c r="AT18" s="90">
        <f t="shared" si="25"/>
        <v>-100000</v>
      </c>
      <c r="AU18" s="90">
        <v>-100000</v>
      </c>
      <c r="AV18" s="91">
        <f t="shared" si="26"/>
        <v>-1</v>
      </c>
      <c r="AW18" s="90">
        <f t="shared" si="27"/>
        <v>-100000</v>
      </c>
      <c r="AX18" s="90">
        <f t="shared" si="28"/>
        <v>-100000</v>
      </c>
      <c r="AY18" s="90">
        <f t="shared" si="29"/>
        <v>-100000</v>
      </c>
      <c r="AZ18" s="86">
        <f t="shared" si="30"/>
        <v>-1</v>
      </c>
      <c r="BA18" s="86">
        <f t="shared" si="31"/>
        <v>-100000</v>
      </c>
      <c r="BB18" s="86">
        <f t="shared" si="2"/>
        <v>-100000</v>
      </c>
      <c r="BC18" s="86">
        <f t="shared" si="2"/>
        <v>-100000</v>
      </c>
      <c r="BD18" s="86">
        <f t="shared" si="2"/>
        <v>-100000</v>
      </c>
      <c r="BE18" s="86">
        <f t="shared" si="2"/>
        <v>-100000</v>
      </c>
      <c r="BF18" s="86">
        <f t="shared" si="2"/>
        <v>-100000</v>
      </c>
      <c r="BG18" s="86">
        <f t="shared" si="2"/>
        <v>-100000</v>
      </c>
      <c r="BH18" s="86">
        <f t="shared" si="2"/>
        <v>-100000</v>
      </c>
      <c r="BI18" s="86">
        <f t="shared" si="2"/>
        <v>-100000</v>
      </c>
      <c r="BJ18" s="86">
        <f t="shared" si="2"/>
        <v>-100000</v>
      </c>
      <c r="BK18" s="91">
        <f t="shared" si="32"/>
        <v>-100000</v>
      </c>
      <c r="BL18" s="86">
        <f t="shared" si="33"/>
        <v>-1</v>
      </c>
      <c r="BM18" s="86">
        <f t="shared" si="34"/>
        <v>-100000</v>
      </c>
      <c r="BN18" s="86">
        <f t="shared" si="3"/>
        <v>-100000</v>
      </c>
      <c r="BO18" s="86">
        <f t="shared" si="3"/>
        <v>-100000</v>
      </c>
      <c r="BP18" s="86">
        <f t="shared" si="3"/>
        <v>-100000</v>
      </c>
      <c r="BQ18" s="86">
        <f t="shared" si="3"/>
        <v>-100000</v>
      </c>
      <c r="BR18" s="86">
        <f t="shared" si="3"/>
        <v>-100000</v>
      </c>
      <c r="BS18" s="86">
        <f t="shared" si="3"/>
        <v>-100000</v>
      </c>
      <c r="BT18" s="86">
        <f t="shared" si="3"/>
        <v>-100000</v>
      </c>
      <c r="BU18" s="86">
        <f t="shared" si="3"/>
        <v>-100000</v>
      </c>
      <c r="BV18" s="86">
        <f t="shared" si="3"/>
        <v>-100000</v>
      </c>
      <c r="BW18" s="86"/>
      <c r="BX18" s="86"/>
      <c r="BY18" s="86"/>
      <c r="BZ18" s="86"/>
      <c r="CA18" s="86"/>
    </row>
    <row r="19" spans="2:79" ht="13.5">
      <c r="B19" s="15"/>
      <c r="C19" s="16"/>
      <c r="D19" s="17"/>
      <c r="E19" s="104"/>
      <c r="F19" s="17"/>
      <c r="G19" s="18"/>
      <c r="H19" s="19"/>
      <c r="I19" s="20"/>
      <c r="J19" s="21">
        <f t="shared" si="4"/>
      </c>
      <c r="K19" s="22">
        <f t="shared" si="5"/>
      </c>
      <c r="L19" s="23">
        <f t="shared" si="6"/>
      </c>
      <c r="M19" s="22">
        <f t="shared" si="7"/>
      </c>
      <c r="N19" s="24"/>
      <c r="O19" s="25"/>
      <c r="P19" s="25"/>
      <c r="Q19" s="25"/>
      <c r="R19" s="25"/>
      <c r="S19" s="25"/>
      <c r="T19" s="25"/>
      <c r="U19" s="25"/>
      <c r="V19" s="31"/>
      <c r="W19" s="183">
        <f t="shared" si="8"/>
      </c>
      <c r="X19" s="27"/>
      <c r="Y19" s="28">
        <f>IF(OR(G19="",$C$2=2),"",VLOOKUP(main!X19,$X$6:$Z$12,2,FALSE))</f>
      </c>
      <c r="Z19" s="29">
        <f>IF(OR(X19="",$C$2=1),"",VLOOKUP(main!X19,$X$6:$Z$12,3,FALSE))</f>
      </c>
      <c r="AA19" s="30"/>
      <c r="AB19" s="24">
        <f>IF(X19="","",IF($C$2=1,main!N19*(main!Y19+1),main!N19+main!Z19+AA19))</f>
      </c>
      <c r="AC19" s="25">
        <f t="shared" si="9"/>
      </c>
      <c r="AD19" s="25">
        <f t="shared" si="10"/>
      </c>
      <c r="AE19" s="25">
        <f t="shared" si="11"/>
      </c>
      <c r="AF19" s="25">
        <f t="shared" si="12"/>
      </c>
      <c r="AG19" s="25">
        <f t="shared" si="13"/>
      </c>
      <c r="AH19" s="25">
        <f t="shared" si="14"/>
      </c>
      <c r="AI19" s="25">
        <f t="shared" si="15"/>
      </c>
      <c r="AJ19" s="31">
        <f t="shared" si="16"/>
      </c>
      <c r="AK19" s="32">
        <f t="shared" si="17"/>
        <v>0</v>
      </c>
      <c r="AL19" s="33">
        <f t="shared" si="18"/>
      </c>
      <c r="AM19" s="26">
        <f t="shared" si="19"/>
      </c>
      <c r="AN19" s="34">
        <f t="shared" si="20"/>
      </c>
      <c r="AO19" s="35">
        <f t="shared" si="21"/>
      </c>
      <c r="AQ19" s="92">
        <f t="shared" si="22"/>
        <v>-1</v>
      </c>
      <c r="AR19" s="90">
        <f t="shared" si="23"/>
        <v>-100000</v>
      </c>
      <c r="AS19" s="90">
        <f t="shared" si="24"/>
        <v>-100000</v>
      </c>
      <c r="AT19" s="90">
        <f t="shared" si="25"/>
        <v>-100000</v>
      </c>
      <c r="AU19" s="90">
        <v>-100000</v>
      </c>
      <c r="AV19" s="91">
        <f t="shared" si="26"/>
        <v>-1</v>
      </c>
      <c r="AW19" s="90">
        <f t="shared" si="27"/>
        <v>-100000</v>
      </c>
      <c r="AX19" s="90">
        <f t="shared" si="28"/>
        <v>-100000</v>
      </c>
      <c r="AY19" s="90">
        <f t="shared" si="29"/>
        <v>-100000</v>
      </c>
      <c r="AZ19" s="86">
        <f t="shared" si="30"/>
        <v>-1</v>
      </c>
      <c r="BA19" s="86">
        <f t="shared" si="31"/>
        <v>-100000</v>
      </c>
      <c r="BB19" s="86">
        <f t="shared" si="2"/>
        <v>-100000</v>
      </c>
      <c r="BC19" s="86">
        <f t="shared" si="2"/>
        <v>-100000</v>
      </c>
      <c r="BD19" s="86">
        <f t="shared" si="2"/>
        <v>-100000</v>
      </c>
      <c r="BE19" s="86">
        <f t="shared" si="2"/>
        <v>-100000</v>
      </c>
      <c r="BF19" s="86">
        <f t="shared" si="2"/>
        <v>-100000</v>
      </c>
      <c r="BG19" s="86">
        <f t="shared" si="2"/>
        <v>-100000</v>
      </c>
      <c r="BH19" s="86">
        <f t="shared" si="2"/>
        <v>-100000</v>
      </c>
      <c r="BI19" s="86">
        <f t="shared" si="2"/>
        <v>-100000</v>
      </c>
      <c r="BJ19" s="86">
        <f t="shared" si="2"/>
        <v>-100000</v>
      </c>
      <c r="BK19" s="91">
        <f t="shared" si="32"/>
        <v>-100000</v>
      </c>
      <c r="BL19" s="86">
        <f t="shared" si="33"/>
        <v>-1</v>
      </c>
      <c r="BM19" s="86">
        <f t="shared" si="34"/>
        <v>-100000</v>
      </c>
      <c r="BN19" s="86">
        <f t="shared" si="3"/>
        <v>-100000</v>
      </c>
      <c r="BO19" s="86">
        <f t="shared" si="3"/>
        <v>-100000</v>
      </c>
      <c r="BP19" s="86">
        <f t="shared" si="3"/>
        <v>-100000</v>
      </c>
      <c r="BQ19" s="86">
        <f t="shared" si="3"/>
        <v>-100000</v>
      </c>
      <c r="BR19" s="86">
        <f t="shared" si="3"/>
        <v>-100000</v>
      </c>
      <c r="BS19" s="86">
        <f t="shared" si="3"/>
        <v>-100000</v>
      </c>
      <c r="BT19" s="86">
        <f t="shared" si="3"/>
        <v>-100000</v>
      </c>
      <c r="BU19" s="86">
        <f t="shared" si="3"/>
        <v>-100000</v>
      </c>
      <c r="BV19" s="86">
        <f t="shared" si="3"/>
        <v>-100000</v>
      </c>
      <c r="BW19" s="86"/>
      <c r="BX19" s="86"/>
      <c r="BY19" s="86"/>
      <c r="BZ19" s="86"/>
      <c r="CA19" s="86"/>
    </row>
    <row r="20" spans="2:79" ht="13.5">
      <c r="B20" s="15"/>
      <c r="C20" s="16"/>
      <c r="D20" s="17"/>
      <c r="E20" s="104"/>
      <c r="F20" s="17"/>
      <c r="G20" s="18"/>
      <c r="H20" s="19"/>
      <c r="I20" s="20"/>
      <c r="J20" s="21">
        <f t="shared" si="4"/>
      </c>
      <c r="K20" s="22">
        <f t="shared" si="5"/>
      </c>
      <c r="L20" s="23">
        <f t="shared" si="6"/>
      </c>
      <c r="M20" s="22">
        <f t="shared" si="7"/>
      </c>
      <c r="N20" s="24"/>
      <c r="O20" s="25"/>
      <c r="P20" s="25"/>
      <c r="Q20" s="25"/>
      <c r="R20" s="25"/>
      <c r="S20" s="25"/>
      <c r="T20" s="25"/>
      <c r="U20" s="25"/>
      <c r="V20" s="31"/>
      <c r="W20" s="183">
        <f t="shared" si="8"/>
      </c>
      <c r="X20" s="27"/>
      <c r="Y20" s="28">
        <f>IF(OR(G20="",$C$2=2),"",VLOOKUP(main!X20,$X$6:$Z$12,2,FALSE))</f>
      </c>
      <c r="Z20" s="29">
        <f>IF(OR(X20="",$C$2=1),"",VLOOKUP(main!X20,$X$6:$Z$12,3,FALSE))</f>
      </c>
      <c r="AA20" s="30"/>
      <c r="AB20" s="24">
        <f>IF(X20="","",IF($C$2=1,main!N20*(main!Y20+1),main!N20+main!Z20+AA20))</f>
      </c>
      <c r="AC20" s="25">
        <f t="shared" si="9"/>
      </c>
      <c r="AD20" s="25">
        <f t="shared" si="10"/>
      </c>
      <c r="AE20" s="25">
        <f t="shared" si="11"/>
      </c>
      <c r="AF20" s="25">
        <f t="shared" si="12"/>
      </c>
      <c r="AG20" s="25">
        <f t="shared" si="13"/>
      </c>
      <c r="AH20" s="25">
        <f t="shared" si="14"/>
      </c>
      <c r="AI20" s="25">
        <f t="shared" si="15"/>
      </c>
      <c r="AJ20" s="31">
        <f t="shared" si="16"/>
      </c>
      <c r="AK20" s="32">
        <f t="shared" si="17"/>
        <v>0</v>
      </c>
      <c r="AL20" s="33">
        <f t="shared" si="18"/>
      </c>
      <c r="AM20" s="26">
        <f t="shared" si="19"/>
      </c>
      <c r="AN20" s="34">
        <f t="shared" si="20"/>
      </c>
      <c r="AO20" s="35">
        <f t="shared" si="21"/>
      </c>
      <c r="AQ20" s="92">
        <f t="shared" si="22"/>
        <v>-1</v>
      </c>
      <c r="AR20" s="90">
        <f t="shared" si="23"/>
        <v>-100000</v>
      </c>
      <c r="AS20" s="90">
        <f t="shared" si="24"/>
        <v>-100000</v>
      </c>
      <c r="AT20" s="90">
        <f t="shared" si="25"/>
        <v>-100000</v>
      </c>
      <c r="AU20" s="90">
        <v>-100000</v>
      </c>
      <c r="AV20" s="91">
        <f t="shared" si="26"/>
        <v>-1</v>
      </c>
      <c r="AW20" s="90">
        <f t="shared" si="27"/>
        <v>-100000</v>
      </c>
      <c r="AX20" s="90">
        <f t="shared" si="28"/>
        <v>-100000</v>
      </c>
      <c r="AY20" s="90">
        <f t="shared" si="29"/>
        <v>-100000</v>
      </c>
      <c r="AZ20" s="86">
        <f t="shared" si="30"/>
        <v>-1</v>
      </c>
      <c r="BA20" s="86">
        <f t="shared" si="31"/>
        <v>-100000</v>
      </c>
      <c r="BB20" s="86">
        <f t="shared" si="2"/>
        <v>-100000</v>
      </c>
      <c r="BC20" s="86">
        <f t="shared" si="2"/>
        <v>-100000</v>
      </c>
      <c r="BD20" s="86">
        <f t="shared" si="2"/>
        <v>-100000</v>
      </c>
      <c r="BE20" s="86">
        <f t="shared" si="2"/>
        <v>-100000</v>
      </c>
      <c r="BF20" s="86">
        <f t="shared" si="2"/>
        <v>-100000</v>
      </c>
      <c r="BG20" s="86">
        <f t="shared" si="2"/>
        <v>-100000</v>
      </c>
      <c r="BH20" s="86">
        <f t="shared" si="2"/>
        <v>-100000</v>
      </c>
      <c r="BI20" s="86">
        <f t="shared" si="2"/>
        <v>-100000</v>
      </c>
      <c r="BJ20" s="86">
        <f t="shared" si="2"/>
        <v>-100000</v>
      </c>
      <c r="BK20" s="91">
        <f t="shared" si="32"/>
        <v>-100000</v>
      </c>
      <c r="BL20" s="86">
        <f t="shared" si="33"/>
        <v>-1</v>
      </c>
      <c r="BM20" s="86">
        <f t="shared" si="34"/>
        <v>-100000</v>
      </c>
      <c r="BN20" s="86">
        <f t="shared" si="3"/>
        <v>-100000</v>
      </c>
      <c r="BO20" s="86">
        <f t="shared" si="3"/>
        <v>-100000</v>
      </c>
      <c r="BP20" s="86">
        <f t="shared" si="3"/>
        <v>-100000</v>
      </c>
      <c r="BQ20" s="86">
        <f t="shared" si="3"/>
        <v>-100000</v>
      </c>
      <c r="BR20" s="86">
        <f t="shared" si="3"/>
        <v>-100000</v>
      </c>
      <c r="BS20" s="86">
        <f t="shared" si="3"/>
        <v>-100000</v>
      </c>
      <c r="BT20" s="86">
        <f t="shared" si="3"/>
        <v>-100000</v>
      </c>
      <c r="BU20" s="86">
        <f t="shared" si="3"/>
        <v>-100000</v>
      </c>
      <c r="BV20" s="86">
        <f t="shared" si="3"/>
        <v>-100000</v>
      </c>
      <c r="BW20" s="86"/>
      <c r="BX20" s="86"/>
      <c r="BY20" s="86"/>
      <c r="BZ20" s="86"/>
      <c r="CA20" s="86"/>
    </row>
    <row r="21" spans="2:79" ht="13.5">
      <c r="B21" s="15"/>
      <c r="C21" s="16"/>
      <c r="D21" s="17"/>
      <c r="E21" s="104"/>
      <c r="F21" s="17"/>
      <c r="G21" s="18"/>
      <c r="H21" s="19"/>
      <c r="I21" s="20"/>
      <c r="J21" s="21">
        <f t="shared" si="4"/>
      </c>
      <c r="K21" s="22">
        <f t="shared" si="5"/>
      </c>
      <c r="L21" s="23">
        <f t="shared" si="6"/>
      </c>
      <c r="M21" s="22">
        <f t="shared" si="7"/>
      </c>
      <c r="N21" s="24"/>
      <c r="O21" s="25"/>
      <c r="P21" s="25"/>
      <c r="Q21" s="25"/>
      <c r="R21" s="25"/>
      <c r="S21" s="25"/>
      <c r="T21" s="25"/>
      <c r="U21" s="25"/>
      <c r="V21" s="31"/>
      <c r="W21" s="183">
        <f t="shared" si="8"/>
      </c>
      <c r="X21" s="27"/>
      <c r="Y21" s="28">
        <f>IF(OR(G21="",$C$2=2),"",VLOOKUP(main!X21,$X$6:$Z$12,2,FALSE))</f>
      </c>
      <c r="Z21" s="29">
        <f>IF(OR(X21="",$C$2=1),"",VLOOKUP(main!X21,$X$6:$Z$12,3,FALSE))</f>
      </c>
      <c r="AA21" s="30"/>
      <c r="AB21" s="24">
        <f>IF(X21="","",IF($C$2=1,main!N21*(main!Y21+1),main!N21+main!Z21+AA21))</f>
      </c>
      <c r="AC21" s="25">
        <f t="shared" si="9"/>
      </c>
      <c r="AD21" s="25">
        <f t="shared" si="10"/>
      </c>
      <c r="AE21" s="25">
        <f t="shared" si="11"/>
      </c>
      <c r="AF21" s="25">
        <f t="shared" si="12"/>
      </c>
      <c r="AG21" s="25">
        <f t="shared" si="13"/>
      </c>
      <c r="AH21" s="25">
        <f t="shared" si="14"/>
      </c>
      <c r="AI21" s="25">
        <f t="shared" si="15"/>
      </c>
      <c r="AJ21" s="31">
        <f t="shared" si="16"/>
      </c>
      <c r="AK21" s="32">
        <f t="shared" si="17"/>
        <v>0</v>
      </c>
      <c r="AL21" s="33">
        <f t="shared" si="18"/>
      </c>
      <c r="AM21" s="26">
        <f t="shared" si="19"/>
      </c>
      <c r="AN21" s="34">
        <f t="shared" si="20"/>
      </c>
      <c r="AO21" s="35">
        <f t="shared" si="21"/>
      </c>
      <c r="AQ21" s="92">
        <f t="shared" si="22"/>
        <v>-1</v>
      </c>
      <c r="AR21" s="90">
        <f t="shared" si="23"/>
        <v>-100000</v>
      </c>
      <c r="AS21" s="90">
        <f t="shared" si="24"/>
        <v>-100000</v>
      </c>
      <c r="AT21" s="90">
        <f t="shared" si="25"/>
        <v>-100000</v>
      </c>
      <c r="AU21" s="90">
        <v>-100000</v>
      </c>
      <c r="AV21" s="91">
        <f t="shared" si="26"/>
        <v>-1</v>
      </c>
      <c r="AW21" s="90">
        <f t="shared" si="27"/>
        <v>-100000</v>
      </c>
      <c r="AX21" s="90">
        <f t="shared" si="28"/>
        <v>-100000</v>
      </c>
      <c r="AY21" s="90">
        <f t="shared" si="29"/>
        <v>-100000</v>
      </c>
      <c r="AZ21" s="86">
        <f t="shared" si="30"/>
        <v>-1</v>
      </c>
      <c r="BA21" s="86">
        <f t="shared" si="31"/>
        <v>-100000</v>
      </c>
      <c r="BB21" s="86">
        <f t="shared" si="2"/>
        <v>-100000</v>
      </c>
      <c r="BC21" s="86">
        <f t="shared" si="2"/>
        <v>-100000</v>
      </c>
      <c r="BD21" s="86">
        <f t="shared" si="2"/>
        <v>-100000</v>
      </c>
      <c r="BE21" s="86">
        <f t="shared" si="2"/>
        <v>-100000</v>
      </c>
      <c r="BF21" s="86">
        <f t="shared" si="2"/>
        <v>-100000</v>
      </c>
      <c r="BG21" s="86">
        <f t="shared" si="2"/>
        <v>-100000</v>
      </c>
      <c r="BH21" s="86">
        <f t="shared" si="2"/>
        <v>-100000</v>
      </c>
      <c r="BI21" s="86">
        <f t="shared" si="2"/>
        <v>-100000</v>
      </c>
      <c r="BJ21" s="86">
        <f t="shared" si="2"/>
        <v>-100000</v>
      </c>
      <c r="BK21" s="91">
        <f t="shared" si="32"/>
        <v>-100000</v>
      </c>
      <c r="BL21" s="86">
        <f t="shared" si="33"/>
        <v>-1</v>
      </c>
      <c r="BM21" s="86">
        <f t="shared" si="34"/>
        <v>-100000</v>
      </c>
      <c r="BN21" s="86">
        <f t="shared" si="3"/>
        <v>-100000</v>
      </c>
      <c r="BO21" s="86">
        <f t="shared" si="3"/>
        <v>-100000</v>
      </c>
      <c r="BP21" s="86">
        <f t="shared" si="3"/>
        <v>-100000</v>
      </c>
      <c r="BQ21" s="86">
        <f t="shared" si="3"/>
        <v>-100000</v>
      </c>
      <c r="BR21" s="86">
        <f t="shared" si="3"/>
        <v>-100000</v>
      </c>
      <c r="BS21" s="86">
        <f t="shared" si="3"/>
        <v>-100000</v>
      </c>
      <c r="BT21" s="86">
        <f t="shared" si="3"/>
        <v>-100000</v>
      </c>
      <c r="BU21" s="86">
        <f t="shared" si="3"/>
        <v>-100000</v>
      </c>
      <c r="BV21" s="86">
        <f t="shared" si="3"/>
        <v>-100000</v>
      </c>
      <c r="BW21" s="86"/>
      <c r="BX21" s="86"/>
      <c r="BY21" s="86"/>
      <c r="BZ21" s="86"/>
      <c r="CA21" s="86"/>
    </row>
    <row r="22" spans="2:79" ht="13.5">
      <c r="B22" s="15"/>
      <c r="C22" s="16"/>
      <c r="D22" s="17"/>
      <c r="E22" s="104"/>
      <c r="F22" s="17"/>
      <c r="G22" s="18"/>
      <c r="H22" s="19"/>
      <c r="I22" s="20"/>
      <c r="J22" s="21">
        <f t="shared" si="4"/>
      </c>
      <c r="K22" s="22">
        <f t="shared" si="5"/>
      </c>
      <c r="L22" s="23">
        <f t="shared" si="6"/>
      </c>
      <c r="M22" s="22">
        <f t="shared" si="7"/>
      </c>
      <c r="N22" s="24"/>
      <c r="O22" s="25"/>
      <c r="P22" s="25"/>
      <c r="Q22" s="25"/>
      <c r="R22" s="25"/>
      <c r="S22" s="25"/>
      <c r="T22" s="25"/>
      <c r="U22" s="25"/>
      <c r="V22" s="31"/>
      <c r="W22" s="183">
        <f t="shared" si="8"/>
      </c>
      <c r="X22" s="27"/>
      <c r="Y22" s="28">
        <f>IF(OR(G22="",$C$2=2),"",VLOOKUP(main!X22,$X$6:$Z$12,2,FALSE))</f>
      </c>
      <c r="Z22" s="29">
        <f>IF(OR(X22="",$C$2=1),"",VLOOKUP(main!X22,$X$6:$Z$12,3,FALSE))</f>
      </c>
      <c r="AA22" s="30"/>
      <c r="AB22" s="24">
        <f>IF(X22="","",IF($C$2=1,main!N22*(main!Y22+1),main!N22+main!Z22+AA22))</f>
      </c>
      <c r="AC22" s="25">
        <f t="shared" si="9"/>
      </c>
      <c r="AD22" s="25">
        <f t="shared" si="10"/>
      </c>
      <c r="AE22" s="25">
        <f t="shared" si="11"/>
      </c>
      <c r="AF22" s="25">
        <f t="shared" si="12"/>
      </c>
      <c r="AG22" s="25">
        <f t="shared" si="13"/>
      </c>
      <c r="AH22" s="25">
        <f t="shared" si="14"/>
      </c>
      <c r="AI22" s="25">
        <f t="shared" si="15"/>
      </c>
      <c r="AJ22" s="31">
        <f t="shared" si="16"/>
      </c>
      <c r="AK22" s="32">
        <f t="shared" si="17"/>
        <v>0</v>
      </c>
      <c r="AL22" s="33">
        <f t="shared" si="18"/>
      </c>
      <c r="AM22" s="26">
        <f t="shared" si="19"/>
      </c>
      <c r="AN22" s="34">
        <f t="shared" si="20"/>
      </c>
      <c r="AO22" s="35">
        <f t="shared" si="21"/>
      </c>
      <c r="AQ22" s="92">
        <f t="shared" si="22"/>
        <v>-1</v>
      </c>
      <c r="AR22" s="90">
        <f t="shared" si="23"/>
        <v>-100000</v>
      </c>
      <c r="AS22" s="90">
        <f t="shared" si="24"/>
        <v>-100000</v>
      </c>
      <c r="AT22" s="90">
        <f t="shared" si="25"/>
        <v>-100000</v>
      </c>
      <c r="AU22" s="90">
        <v>-100000</v>
      </c>
      <c r="AV22" s="91">
        <f t="shared" si="26"/>
        <v>-1</v>
      </c>
      <c r="AW22" s="90">
        <f t="shared" si="27"/>
        <v>-100000</v>
      </c>
      <c r="AX22" s="90">
        <f t="shared" si="28"/>
        <v>-100000</v>
      </c>
      <c r="AY22" s="90">
        <f t="shared" si="29"/>
        <v>-100000</v>
      </c>
      <c r="AZ22" s="86">
        <f t="shared" si="30"/>
        <v>-1</v>
      </c>
      <c r="BA22" s="86">
        <f t="shared" si="31"/>
        <v>-100000</v>
      </c>
      <c r="BB22" s="86">
        <f t="shared" si="2"/>
        <v>-100000</v>
      </c>
      <c r="BC22" s="86">
        <f t="shared" si="2"/>
        <v>-100000</v>
      </c>
      <c r="BD22" s="86">
        <f t="shared" si="2"/>
        <v>-100000</v>
      </c>
      <c r="BE22" s="86">
        <f t="shared" si="2"/>
        <v>-100000</v>
      </c>
      <c r="BF22" s="86">
        <f t="shared" si="2"/>
        <v>-100000</v>
      </c>
      <c r="BG22" s="86">
        <f t="shared" si="2"/>
        <v>-100000</v>
      </c>
      <c r="BH22" s="86">
        <f t="shared" si="2"/>
        <v>-100000</v>
      </c>
      <c r="BI22" s="86">
        <f t="shared" si="2"/>
        <v>-100000</v>
      </c>
      <c r="BJ22" s="86">
        <f t="shared" si="2"/>
        <v>-100000</v>
      </c>
      <c r="BK22" s="91">
        <f t="shared" si="32"/>
        <v>-100000</v>
      </c>
      <c r="BL22" s="86">
        <f t="shared" si="33"/>
        <v>-1</v>
      </c>
      <c r="BM22" s="86">
        <f t="shared" si="34"/>
        <v>-100000</v>
      </c>
      <c r="BN22" s="86">
        <f t="shared" si="3"/>
        <v>-100000</v>
      </c>
      <c r="BO22" s="86">
        <f t="shared" si="3"/>
        <v>-100000</v>
      </c>
      <c r="BP22" s="86">
        <f t="shared" si="3"/>
        <v>-100000</v>
      </c>
      <c r="BQ22" s="86">
        <f t="shared" si="3"/>
        <v>-100000</v>
      </c>
      <c r="BR22" s="86">
        <f t="shared" si="3"/>
        <v>-100000</v>
      </c>
      <c r="BS22" s="86">
        <f t="shared" si="3"/>
        <v>-100000</v>
      </c>
      <c r="BT22" s="86">
        <f t="shared" si="3"/>
        <v>-100000</v>
      </c>
      <c r="BU22" s="86">
        <f t="shared" si="3"/>
        <v>-100000</v>
      </c>
      <c r="BV22" s="86">
        <f t="shared" si="3"/>
        <v>-100000</v>
      </c>
      <c r="BW22" s="86"/>
      <c r="BX22" s="86"/>
      <c r="BY22" s="86"/>
      <c r="BZ22" s="86"/>
      <c r="CA22" s="86"/>
    </row>
    <row r="23" spans="2:79" ht="13.5">
      <c r="B23" s="15"/>
      <c r="C23" s="16"/>
      <c r="D23" s="17"/>
      <c r="E23" s="104"/>
      <c r="F23" s="17"/>
      <c r="G23" s="18"/>
      <c r="H23" s="19"/>
      <c r="I23" s="20"/>
      <c r="J23" s="21">
        <f t="shared" si="4"/>
      </c>
      <c r="K23" s="22">
        <f t="shared" si="5"/>
      </c>
      <c r="L23" s="23">
        <f t="shared" si="6"/>
      </c>
      <c r="M23" s="22">
        <f t="shared" si="7"/>
      </c>
      <c r="N23" s="24"/>
      <c r="O23" s="25"/>
      <c r="P23" s="25"/>
      <c r="Q23" s="25"/>
      <c r="R23" s="25"/>
      <c r="S23" s="25"/>
      <c r="T23" s="25"/>
      <c r="U23" s="25"/>
      <c r="V23" s="31"/>
      <c r="W23" s="183">
        <f t="shared" si="8"/>
      </c>
      <c r="X23" s="27"/>
      <c r="Y23" s="28">
        <f>IF(OR(G23="",$C$2=2),"",VLOOKUP(main!X23,$X$6:$Z$12,2,FALSE))</f>
      </c>
      <c r="Z23" s="29">
        <f>IF(OR(X23="",$C$2=1),"",VLOOKUP(main!X23,$X$6:$Z$12,3,FALSE))</f>
      </c>
      <c r="AA23" s="30"/>
      <c r="AB23" s="24">
        <f>IF(X23="","",IF($C$2=1,main!N23*(main!Y23+1),main!N23+main!Z23+AA23))</f>
      </c>
      <c r="AC23" s="25">
        <f t="shared" si="9"/>
      </c>
      <c r="AD23" s="25">
        <f t="shared" si="10"/>
      </c>
      <c r="AE23" s="25">
        <f t="shared" si="11"/>
      </c>
      <c r="AF23" s="25">
        <f t="shared" si="12"/>
      </c>
      <c r="AG23" s="25">
        <f t="shared" si="13"/>
      </c>
      <c r="AH23" s="25">
        <f t="shared" si="14"/>
      </c>
      <c r="AI23" s="25">
        <f t="shared" si="15"/>
      </c>
      <c r="AJ23" s="31">
        <f t="shared" si="16"/>
      </c>
      <c r="AK23" s="32">
        <f t="shared" si="17"/>
        <v>0</v>
      </c>
      <c r="AL23" s="33">
        <f t="shared" si="18"/>
      </c>
      <c r="AM23" s="26">
        <f t="shared" si="19"/>
      </c>
      <c r="AN23" s="34">
        <f t="shared" si="20"/>
      </c>
      <c r="AO23" s="35">
        <f t="shared" si="21"/>
      </c>
      <c r="AQ23" s="92">
        <f t="shared" si="22"/>
        <v>-1</v>
      </c>
      <c r="AR23" s="90">
        <f t="shared" si="23"/>
        <v>-100000</v>
      </c>
      <c r="AS23" s="90">
        <f t="shared" si="24"/>
        <v>-100000</v>
      </c>
      <c r="AT23" s="90">
        <f t="shared" si="25"/>
        <v>-100000</v>
      </c>
      <c r="AU23" s="90">
        <v>-100000</v>
      </c>
      <c r="AV23" s="91">
        <f t="shared" si="26"/>
        <v>-1</v>
      </c>
      <c r="AW23" s="90">
        <f t="shared" si="27"/>
        <v>-100000</v>
      </c>
      <c r="AX23" s="90">
        <f t="shared" si="28"/>
        <v>-100000</v>
      </c>
      <c r="AY23" s="90">
        <f t="shared" si="29"/>
        <v>-100000</v>
      </c>
      <c r="AZ23" s="86">
        <f t="shared" si="30"/>
        <v>-1</v>
      </c>
      <c r="BA23" s="86">
        <f t="shared" si="31"/>
        <v>-100000</v>
      </c>
      <c r="BB23" s="86">
        <f t="shared" si="2"/>
        <v>-100000</v>
      </c>
      <c r="BC23" s="86">
        <f t="shared" si="2"/>
        <v>-100000</v>
      </c>
      <c r="BD23" s="86">
        <f t="shared" si="2"/>
        <v>-100000</v>
      </c>
      <c r="BE23" s="86">
        <f t="shared" si="2"/>
        <v>-100000</v>
      </c>
      <c r="BF23" s="86">
        <f t="shared" si="2"/>
        <v>-100000</v>
      </c>
      <c r="BG23" s="86">
        <f t="shared" si="2"/>
        <v>-100000</v>
      </c>
      <c r="BH23" s="86">
        <f t="shared" si="2"/>
        <v>-100000</v>
      </c>
      <c r="BI23" s="86">
        <f t="shared" si="2"/>
        <v>-100000</v>
      </c>
      <c r="BJ23" s="86">
        <f t="shared" si="2"/>
        <v>-100000</v>
      </c>
      <c r="BK23" s="91">
        <f t="shared" si="32"/>
        <v>-100000</v>
      </c>
      <c r="BL23" s="86">
        <f t="shared" si="33"/>
        <v>-1</v>
      </c>
      <c r="BM23" s="86">
        <f t="shared" si="34"/>
        <v>-100000</v>
      </c>
      <c r="BN23" s="86">
        <f t="shared" si="3"/>
        <v>-100000</v>
      </c>
      <c r="BO23" s="86">
        <f t="shared" si="3"/>
        <v>-100000</v>
      </c>
      <c r="BP23" s="86">
        <f t="shared" si="3"/>
        <v>-100000</v>
      </c>
      <c r="BQ23" s="86">
        <f t="shared" si="3"/>
        <v>-100000</v>
      </c>
      <c r="BR23" s="86">
        <f t="shared" si="3"/>
        <v>-100000</v>
      </c>
      <c r="BS23" s="86">
        <f t="shared" si="3"/>
        <v>-100000</v>
      </c>
      <c r="BT23" s="86">
        <f t="shared" si="3"/>
        <v>-100000</v>
      </c>
      <c r="BU23" s="86">
        <f t="shared" si="3"/>
        <v>-100000</v>
      </c>
      <c r="BV23" s="86">
        <f t="shared" si="3"/>
        <v>-100000</v>
      </c>
      <c r="BW23" s="86"/>
      <c r="BX23" s="86"/>
      <c r="BY23" s="86"/>
      <c r="BZ23" s="86"/>
      <c r="CA23" s="86"/>
    </row>
    <row r="24" spans="2:79" ht="13.5">
      <c r="B24" s="15"/>
      <c r="C24" s="16"/>
      <c r="D24" s="17"/>
      <c r="E24" s="104"/>
      <c r="F24" s="17"/>
      <c r="G24" s="18"/>
      <c r="H24" s="19"/>
      <c r="I24" s="20"/>
      <c r="J24" s="21">
        <f t="shared" si="4"/>
      </c>
      <c r="K24" s="22">
        <f t="shared" si="5"/>
      </c>
      <c r="L24" s="23">
        <f t="shared" si="6"/>
      </c>
      <c r="M24" s="22">
        <f t="shared" si="7"/>
      </c>
      <c r="N24" s="24"/>
      <c r="O24" s="25"/>
      <c r="P24" s="25"/>
      <c r="Q24" s="25"/>
      <c r="R24" s="25"/>
      <c r="S24" s="25"/>
      <c r="T24" s="25"/>
      <c r="U24" s="25"/>
      <c r="V24" s="31"/>
      <c r="W24" s="183">
        <f t="shared" si="8"/>
      </c>
      <c r="X24" s="27"/>
      <c r="Y24" s="28">
        <f>IF(OR(G24="",$C$2=2),"",VLOOKUP(main!X24,$X$6:$Z$12,2,FALSE))</f>
      </c>
      <c r="Z24" s="29">
        <f>IF(OR(X24="",$C$2=1),"",VLOOKUP(main!X24,$X$6:$Z$12,3,FALSE))</f>
      </c>
      <c r="AA24" s="30"/>
      <c r="AB24" s="24">
        <f>IF(X24="","",IF($C$2=1,main!N24*(main!Y24+1),main!N24+main!Z24+AA24))</f>
      </c>
      <c r="AC24" s="25">
        <f t="shared" si="9"/>
      </c>
      <c r="AD24" s="25">
        <f t="shared" si="10"/>
      </c>
      <c r="AE24" s="25">
        <f t="shared" si="11"/>
      </c>
      <c r="AF24" s="25">
        <f t="shared" si="12"/>
      </c>
      <c r="AG24" s="25">
        <f t="shared" si="13"/>
      </c>
      <c r="AH24" s="25">
        <f t="shared" si="14"/>
      </c>
      <c r="AI24" s="25">
        <f t="shared" si="15"/>
      </c>
      <c r="AJ24" s="31">
        <f t="shared" si="16"/>
      </c>
      <c r="AK24" s="32">
        <f t="shared" si="17"/>
        <v>0</v>
      </c>
      <c r="AL24" s="33">
        <f t="shared" si="18"/>
      </c>
      <c r="AM24" s="26">
        <f t="shared" si="19"/>
      </c>
      <c r="AN24" s="34">
        <f t="shared" si="20"/>
      </c>
      <c r="AO24" s="35">
        <f t="shared" si="21"/>
      </c>
      <c r="AQ24" s="92">
        <f t="shared" si="22"/>
        <v>-1</v>
      </c>
      <c r="AR24" s="90">
        <f t="shared" si="23"/>
        <v>-100000</v>
      </c>
      <c r="AS24" s="90">
        <f t="shared" si="24"/>
        <v>-100000</v>
      </c>
      <c r="AT24" s="90">
        <f t="shared" si="25"/>
        <v>-100000</v>
      </c>
      <c r="AU24" s="90">
        <v>-100000</v>
      </c>
      <c r="AV24" s="91">
        <f t="shared" si="26"/>
        <v>-1</v>
      </c>
      <c r="AW24" s="90">
        <f t="shared" si="27"/>
        <v>-100000</v>
      </c>
      <c r="AX24" s="90">
        <f t="shared" si="28"/>
        <v>-100000</v>
      </c>
      <c r="AY24" s="90">
        <f t="shared" si="29"/>
        <v>-100000</v>
      </c>
      <c r="AZ24" s="86">
        <f t="shared" si="30"/>
        <v>-1</v>
      </c>
      <c r="BA24" s="86">
        <f t="shared" si="31"/>
        <v>-100000</v>
      </c>
      <c r="BB24" s="86">
        <f t="shared" si="2"/>
        <v>-100000</v>
      </c>
      <c r="BC24" s="86">
        <f t="shared" si="2"/>
        <v>-100000</v>
      </c>
      <c r="BD24" s="86">
        <f t="shared" si="2"/>
        <v>-100000</v>
      </c>
      <c r="BE24" s="86">
        <f t="shared" si="2"/>
        <v>-100000</v>
      </c>
      <c r="BF24" s="86">
        <f t="shared" si="2"/>
        <v>-100000</v>
      </c>
      <c r="BG24" s="86">
        <f t="shared" si="2"/>
        <v>-100000</v>
      </c>
      <c r="BH24" s="86">
        <f t="shared" si="2"/>
        <v>-100000</v>
      </c>
      <c r="BI24" s="86">
        <f t="shared" si="2"/>
        <v>-100000</v>
      </c>
      <c r="BJ24" s="86">
        <f t="shared" si="2"/>
        <v>-100000</v>
      </c>
      <c r="BK24" s="91">
        <f t="shared" si="32"/>
        <v>-100000</v>
      </c>
      <c r="BL24" s="86">
        <f t="shared" si="33"/>
        <v>-1</v>
      </c>
      <c r="BM24" s="86">
        <f t="shared" si="34"/>
        <v>-100000</v>
      </c>
      <c r="BN24" s="86">
        <f t="shared" si="3"/>
        <v>-100000</v>
      </c>
      <c r="BO24" s="86">
        <f t="shared" si="3"/>
        <v>-100000</v>
      </c>
      <c r="BP24" s="86">
        <f t="shared" si="3"/>
        <v>-100000</v>
      </c>
      <c r="BQ24" s="86">
        <f t="shared" si="3"/>
        <v>-100000</v>
      </c>
      <c r="BR24" s="86">
        <f t="shared" si="3"/>
        <v>-100000</v>
      </c>
      <c r="BS24" s="86">
        <f t="shared" si="3"/>
        <v>-100000</v>
      </c>
      <c r="BT24" s="86">
        <f t="shared" si="3"/>
        <v>-100000</v>
      </c>
      <c r="BU24" s="86">
        <f t="shared" si="3"/>
        <v>-100000</v>
      </c>
      <c r="BV24" s="86">
        <f t="shared" si="3"/>
        <v>-100000</v>
      </c>
      <c r="BW24" s="86"/>
      <c r="BX24" s="86"/>
      <c r="BY24" s="86"/>
      <c r="BZ24" s="86"/>
      <c r="CA24" s="86"/>
    </row>
    <row r="25" spans="2:79" ht="13.5">
      <c r="B25" s="15"/>
      <c r="C25" s="16"/>
      <c r="D25" s="17"/>
      <c r="E25" s="17"/>
      <c r="F25" s="17"/>
      <c r="G25" s="18"/>
      <c r="H25" s="19"/>
      <c r="I25" s="20"/>
      <c r="J25" s="21">
        <f t="shared" si="4"/>
      </c>
      <c r="K25" s="22">
        <f t="shared" si="5"/>
      </c>
      <c r="L25" s="23">
        <f t="shared" si="6"/>
      </c>
      <c r="M25" s="22">
        <f t="shared" si="7"/>
      </c>
      <c r="N25" s="24"/>
      <c r="O25" s="25"/>
      <c r="P25" s="25"/>
      <c r="Q25" s="25"/>
      <c r="R25" s="25"/>
      <c r="S25" s="25"/>
      <c r="T25" s="25"/>
      <c r="U25" s="25"/>
      <c r="V25" s="31"/>
      <c r="W25" s="183">
        <f t="shared" si="8"/>
      </c>
      <c r="X25" s="27"/>
      <c r="Y25" s="28">
        <f>IF(OR(G25="",$C$2=2),"",VLOOKUP(main!X25,$X$6:$Z$12,2,FALSE))</f>
      </c>
      <c r="Z25" s="29">
        <f>IF(OR(X25="",$C$2=1),"",VLOOKUP(main!X25,$X$6:$Z$12,3,FALSE))</f>
      </c>
      <c r="AA25" s="30"/>
      <c r="AB25" s="24">
        <f>IF(X25="","",IF($C$2=1,main!N25*(main!Y25+1),main!N25+main!Z25+AA25))</f>
      </c>
      <c r="AC25" s="25">
        <f t="shared" si="9"/>
      </c>
      <c r="AD25" s="25">
        <f t="shared" si="10"/>
      </c>
      <c r="AE25" s="25">
        <f t="shared" si="11"/>
      </c>
      <c r="AF25" s="25">
        <f t="shared" si="12"/>
      </c>
      <c r="AG25" s="25">
        <f t="shared" si="13"/>
      </c>
      <c r="AH25" s="25">
        <f t="shared" si="14"/>
      </c>
      <c r="AI25" s="25">
        <f t="shared" si="15"/>
      </c>
      <c r="AJ25" s="31">
        <f t="shared" si="16"/>
      </c>
      <c r="AK25" s="32">
        <f t="shared" si="17"/>
        <v>0</v>
      </c>
      <c r="AL25" s="33">
        <f t="shared" si="18"/>
      </c>
      <c r="AM25" s="26">
        <f t="shared" si="19"/>
      </c>
      <c r="AN25" s="34">
        <f t="shared" si="20"/>
      </c>
      <c r="AO25" s="35">
        <f t="shared" si="21"/>
      </c>
      <c r="AQ25" s="92">
        <f t="shared" si="22"/>
        <v>-1</v>
      </c>
      <c r="AR25" s="90">
        <f t="shared" si="23"/>
        <v>-100000</v>
      </c>
      <c r="AS25" s="90">
        <f t="shared" si="24"/>
        <v>-100000</v>
      </c>
      <c r="AT25" s="90">
        <f t="shared" si="25"/>
        <v>-100000</v>
      </c>
      <c r="AU25" s="90">
        <v>-100000</v>
      </c>
      <c r="AV25" s="91">
        <f t="shared" si="26"/>
        <v>-1</v>
      </c>
      <c r="AW25" s="90">
        <f t="shared" si="27"/>
        <v>-100000</v>
      </c>
      <c r="AX25" s="90">
        <f t="shared" si="28"/>
        <v>-100000</v>
      </c>
      <c r="AY25" s="90">
        <f t="shared" si="29"/>
        <v>-100000</v>
      </c>
      <c r="AZ25" s="86">
        <f t="shared" si="30"/>
        <v>-1</v>
      </c>
      <c r="BA25" s="86">
        <f t="shared" si="31"/>
        <v>-100000</v>
      </c>
      <c r="BB25" s="86">
        <f t="shared" si="2"/>
        <v>-100000</v>
      </c>
      <c r="BC25" s="86">
        <f t="shared" si="2"/>
        <v>-100000</v>
      </c>
      <c r="BD25" s="86">
        <f t="shared" si="2"/>
        <v>-100000</v>
      </c>
      <c r="BE25" s="86">
        <f t="shared" si="2"/>
        <v>-100000</v>
      </c>
      <c r="BF25" s="86">
        <f t="shared" si="2"/>
        <v>-100000</v>
      </c>
      <c r="BG25" s="86">
        <f t="shared" si="2"/>
        <v>-100000</v>
      </c>
      <c r="BH25" s="86">
        <f t="shared" si="2"/>
        <v>-100000</v>
      </c>
      <c r="BI25" s="86">
        <f t="shared" si="2"/>
        <v>-100000</v>
      </c>
      <c r="BJ25" s="86">
        <f t="shared" si="2"/>
        <v>-100000</v>
      </c>
      <c r="BK25" s="91">
        <f t="shared" si="32"/>
        <v>-100000</v>
      </c>
      <c r="BL25" s="86">
        <f t="shared" si="33"/>
        <v>-1</v>
      </c>
      <c r="BM25" s="86">
        <f t="shared" si="34"/>
        <v>-100000</v>
      </c>
      <c r="BN25" s="86">
        <f t="shared" si="3"/>
        <v>-100000</v>
      </c>
      <c r="BO25" s="86">
        <f t="shared" si="3"/>
        <v>-100000</v>
      </c>
      <c r="BP25" s="86">
        <f t="shared" si="3"/>
        <v>-100000</v>
      </c>
      <c r="BQ25" s="86">
        <f t="shared" si="3"/>
        <v>-100000</v>
      </c>
      <c r="BR25" s="86">
        <f t="shared" si="3"/>
        <v>-100000</v>
      </c>
      <c r="BS25" s="86">
        <f t="shared" si="3"/>
        <v>-100000</v>
      </c>
      <c r="BT25" s="86">
        <f t="shared" si="3"/>
        <v>-100000</v>
      </c>
      <c r="BU25" s="86">
        <f t="shared" si="3"/>
        <v>-100000</v>
      </c>
      <c r="BV25" s="86">
        <f t="shared" si="3"/>
        <v>-100000</v>
      </c>
      <c r="BW25" s="86"/>
      <c r="BX25" s="86"/>
      <c r="BY25" s="86"/>
      <c r="BZ25" s="86"/>
      <c r="CA25" s="86"/>
    </row>
    <row r="26" spans="2:79" ht="13.5">
      <c r="B26" s="15"/>
      <c r="C26" s="16"/>
      <c r="D26" s="17"/>
      <c r="E26" s="17"/>
      <c r="F26" s="17"/>
      <c r="G26" s="18"/>
      <c r="H26" s="19"/>
      <c r="I26" s="20"/>
      <c r="J26" s="21">
        <f t="shared" si="4"/>
      </c>
      <c r="K26" s="22">
        <f t="shared" si="5"/>
      </c>
      <c r="L26" s="23">
        <f t="shared" si="6"/>
      </c>
      <c r="M26" s="22">
        <f t="shared" si="7"/>
      </c>
      <c r="N26" s="24"/>
      <c r="O26" s="25"/>
      <c r="P26" s="25"/>
      <c r="Q26" s="25"/>
      <c r="R26" s="25"/>
      <c r="S26" s="25"/>
      <c r="T26" s="25"/>
      <c r="U26" s="25"/>
      <c r="V26" s="31"/>
      <c r="W26" s="183">
        <f t="shared" si="8"/>
      </c>
      <c r="X26" s="27"/>
      <c r="Y26" s="28">
        <f>IF(OR(G26="",$C$2=2),"",VLOOKUP(main!X26,$X$6:$Z$12,2,FALSE))</f>
      </c>
      <c r="Z26" s="29">
        <f>IF(OR(X26="",$C$2=1),"",VLOOKUP(main!X26,$X$6:$Z$12,3,FALSE))</f>
      </c>
      <c r="AA26" s="30"/>
      <c r="AB26" s="24">
        <f>IF(X26="","",IF($C$2=1,main!N26*(main!Y26+1),main!N26+main!Z26+AA26))</f>
      </c>
      <c r="AC26" s="25">
        <f t="shared" si="9"/>
      </c>
      <c r="AD26" s="25">
        <f t="shared" si="10"/>
      </c>
      <c r="AE26" s="25">
        <f t="shared" si="11"/>
      </c>
      <c r="AF26" s="25">
        <f t="shared" si="12"/>
      </c>
      <c r="AG26" s="25">
        <f t="shared" si="13"/>
      </c>
      <c r="AH26" s="25">
        <f t="shared" si="14"/>
      </c>
      <c r="AI26" s="25">
        <f t="shared" si="15"/>
      </c>
      <c r="AJ26" s="31">
        <f t="shared" si="16"/>
      </c>
      <c r="AK26" s="32">
        <f t="shared" si="17"/>
        <v>0</v>
      </c>
      <c r="AL26" s="33">
        <f t="shared" si="18"/>
      </c>
      <c r="AM26" s="26">
        <f t="shared" si="19"/>
      </c>
      <c r="AN26" s="34">
        <f t="shared" si="20"/>
      </c>
      <c r="AO26" s="35">
        <f t="shared" si="21"/>
      </c>
      <c r="AQ26" s="92">
        <f t="shared" si="22"/>
        <v>-1</v>
      </c>
      <c r="AR26" s="90">
        <f t="shared" si="23"/>
        <v>-100000</v>
      </c>
      <c r="AS26" s="90">
        <f t="shared" si="24"/>
        <v>-100000</v>
      </c>
      <c r="AT26" s="90">
        <f t="shared" si="25"/>
        <v>-100000</v>
      </c>
      <c r="AU26" s="90">
        <v>-100000</v>
      </c>
      <c r="AV26" s="91">
        <f t="shared" si="26"/>
        <v>-1</v>
      </c>
      <c r="AW26" s="90">
        <f t="shared" si="27"/>
        <v>-100000</v>
      </c>
      <c r="AX26" s="90">
        <f t="shared" si="28"/>
        <v>-100000</v>
      </c>
      <c r="AY26" s="90">
        <f t="shared" si="29"/>
        <v>-100000</v>
      </c>
      <c r="AZ26" s="86">
        <f t="shared" si="30"/>
        <v>-1</v>
      </c>
      <c r="BA26" s="86">
        <f t="shared" si="31"/>
        <v>-100000</v>
      </c>
      <c r="BB26" s="86">
        <f t="shared" si="2"/>
        <v>-100000</v>
      </c>
      <c r="BC26" s="86">
        <f t="shared" si="2"/>
        <v>-100000</v>
      </c>
      <c r="BD26" s="86">
        <f t="shared" si="2"/>
        <v>-100000</v>
      </c>
      <c r="BE26" s="86">
        <f t="shared" si="2"/>
        <v>-100000</v>
      </c>
      <c r="BF26" s="86">
        <f t="shared" si="2"/>
        <v>-100000</v>
      </c>
      <c r="BG26" s="86">
        <f t="shared" si="2"/>
        <v>-100000</v>
      </c>
      <c r="BH26" s="86">
        <f t="shared" si="2"/>
        <v>-100000</v>
      </c>
      <c r="BI26" s="86">
        <f t="shared" si="2"/>
        <v>-100000</v>
      </c>
      <c r="BJ26" s="86">
        <f t="shared" si="2"/>
        <v>-100000</v>
      </c>
      <c r="BK26" s="91">
        <f t="shared" si="32"/>
        <v>-100000</v>
      </c>
      <c r="BL26" s="86">
        <f t="shared" si="33"/>
        <v>-1</v>
      </c>
      <c r="BM26" s="86">
        <f t="shared" si="34"/>
        <v>-100000</v>
      </c>
      <c r="BN26" s="86">
        <f t="shared" si="3"/>
        <v>-100000</v>
      </c>
      <c r="BO26" s="86">
        <f t="shared" si="3"/>
        <v>-100000</v>
      </c>
      <c r="BP26" s="86">
        <f t="shared" si="3"/>
        <v>-100000</v>
      </c>
      <c r="BQ26" s="86">
        <f t="shared" si="3"/>
        <v>-100000</v>
      </c>
      <c r="BR26" s="86">
        <f t="shared" si="3"/>
        <v>-100000</v>
      </c>
      <c r="BS26" s="86">
        <f t="shared" si="3"/>
        <v>-100000</v>
      </c>
      <c r="BT26" s="86">
        <f t="shared" si="3"/>
        <v>-100000</v>
      </c>
      <c r="BU26" s="86">
        <f t="shared" si="3"/>
        <v>-100000</v>
      </c>
      <c r="BV26" s="86">
        <f t="shared" si="3"/>
        <v>-100000</v>
      </c>
      <c r="BW26" s="86"/>
      <c r="BX26" s="86"/>
      <c r="BY26" s="86"/>
      <c r="BZ26" s="86"/>
      <c r="CA26" s="86"/>
    </row>
    <row r="27" spans="2:79" ht="13.5">
      <c r="B27" s="15"/>
      <c r="C27" s="16"/>
      <c r="D27" s="17"/>
      <c r="E27" s="17"/>
      <c r="F27" s="17"/>
      <c r="G27" s="18"/>
      <c r="H27" s="19"/>
      <c r="I27" s="20"/>
      <c r="J27" s="21">
        <f t="shared" si="4"/>
      </c>
      <c r="K27" s="22">
        <f t="shared" si="5"/>
      </c>
      <c r="L27" s="23">
        <f t="shared" si="6"/>
      </c>
      <c r="M27" s="22">
        <f t="shared" si="7"/>
      </c>
      <c r="N27" s="24"/>
      <c r="O27" s="25"/>
      <c r="P27" s="25"/>
      <c r="Q27" s="25"/>
      <c r="R27" s="25"/>
      <c r="S27" s="25"/>
      <c r="T27" s="25"/>
      <c r="U27" s="25"/>
      <c r="V27" s="31"/>
      <c r="W27" s="183">
        <f t="shared" si="8"/>
      </c>
      <c r="X27" s="27"/>
      <c r="Y27" s="28">
        <f>IF(OR(G27="",$C$2=2),"",VLOOKUP(main!X27,$X$6:$Z$12,2,FALSE))</f>
      </c>
      <c r="Z27" s="29">
        <f>IF(OR(X27="",$C$2=1),"",VLOOKUP(main!X27,$X$6:$Z$12,3,FALSE))</f>
      </c>
      <c r="AA27" s="30"/>
      <c r="AB27" s="24">
        <f>IF(X27="","",IF($C$2=1,main!N27*(main!Y27+1),main!N27+main!Z27+AA27))</f>
      </c>
      <c r="AC27" s="25">
        <f t="shared" si="9"/>
      </c>
      <c r="AD27" s="25">
        <f t="shared" si="10"/>
      </c>
      <c r="AE27" s="25">
        <f t="shared" si="11"/>
      </c>
      <c r="AF27" s="25">
        <f t="shared" si="12"/>
      </c>
      <c r="AG27" s="25">
        <f t="shared" si="13"/>
      </c>
      <c r="AH27" s="25">
        <f t="shared" si="14"/>
      </c>
      <c r="AI27" s="25">
        <f t="shared" si="15"/>
      </c>
      <c r="AJ27" s="31">
        <f t="shared" si="16"/>
      </c>
      <c r="AK27" s="32">
        <f t="shared" si="17"/>
        <v>0</v>
      </c>
      <c r="AL27" s="33">
        <f t="shared" si="18"/>
      </c>
      <c r="AM27" s="26">
        <f t="shared" si="19"/>
      </c>
      <c r="AN27" s="34">
        <f t="shared" si="20"/>
      </c>
      <c r="AO27" s="35">
        <f t="shared" si="21"/>
      </c>
      <c r="AQ27" s="92">
        <f t="shared" si="22"/>
        <v>-1</v>
      </c>
      <c r="AR27" s="90">
        <f t="shared" si="23"/>
        <v>-100000</v>
      </c>
      <c r="AS27" s="90">
        <f t="shared" si="24"/>
        <v>-100000</v>
      </c>
      <c r="AT27" s="90">
        <f t="shared" si="25"/>
        <v>-100000</v>
      </c>
      <c r="AU27" s="90">
        <v>-100000</v>
      </c>
      <c r="AV27" s="91">
        <f t="shared" si="26"/>
        <v>-1</v>
      </c>
      <c r="AW27" s="90">
        <f t="shared" si="27"/>
        <v>-100000</v>
      </c>
      <c r="AX27" s="90">
        <f t="shared" si="28"/>
        <v>-100000</v>
      </c>
      <c r="AY27" s="90">
        <f t="shared" si="29"/>
        <v>-100000</v>
      </c>
      <c r="AZ27" s="86">
        <f t="shared" si="30"/>
        <v>-1</v>
      </c>
      <c r="BA27" s="86">
        <f t="shared" si="31"/>
        <v>-100000</v>
      </c>
      <c r="BB27" s="86">
        <f t="shared" si="2"/>
        <v>-100000</v>
      </c>
      <c r="BC27" s="86">
        <f t="shared" si="2"/>
        <v>-100000</v>
      </c>
      <c r="BD27" s="86">
        <f t="shared" si="2"/>
        <v>-100000</v>
      </c>
      <c r="BE27" s="86">
        <f t="shared" si="2"/>
        <v>-100000</v>
      </c>
      <c r="BF27" s="86">
        <f t="shared" si="2"/>
        <v>-100000</v>
      </c>
      <c r="BG27" s="86">
        <f t="shared" si="2"/>
        <v>-100000</v>
      </c>
      <c r="BH27" s="86">
        <f t="shared" si="2"/>
        <v>-100000</v>
      </c>
      <c r="BI27" s="86">
        <f t="shared" si="2"/>
        <v>-100000</v>
      </c>
      <c r="BJ27" s="86">
        <f t="shared" si="2"/>
        <v>-100000</v>
      </c>
      <c r="BK27" s="91">
        <f t="shared" si="32"/>
        <v>-100000</v>
      </c>
      <c r="BL27" s="86">
        <f t="shared" si="33"/>
        <v>-1</v>
      </c>
      <c r="BM27" s="86">
        <f t="shared" si="34"/>
        <v>-100000</v>
      </c>
      <c r="BN27" s="86">
        <f t="shared" si="3"/>
        <v>-100000</v>
      </c>
      <c r="BO27" s="86">
        <f t="shared" si="3"/>
        <v>-100000</v>
      </c>
      <c r="BP27" s="86">
        <f t="shared" si="3"/>
        <v>-100000</v>
      </c>
      <c r="BQ27" s="86">
        <f t="shared" si="3"/>
        <v>-100000</v>
      </c>
      <c r="BR27" s="86">
        <f t="shared" si="3"/>
        <v>-100000</v>
      </c>
      <c r="BS27" s="86">
        <f t="shared" si="3"/>
        <v>-100000</v>
      </c>
      <c r="BT27" s="86">
        <f t="shared" si="3"/>
        <v>-100000</v>
      </c>
      <c r="BU27" s="86">
        <f t="shared" si="3"/>
        <v>-100000</v>
      </c>
      <c r="BV27" s="86">
        <f t="shared" si="3"/>
        <v>-100000</v>
      </c>
      <c r="BW27" s="86"/>
      <c r="BX27" s="86"/>
      <c r="BY27" s="86"/>
      <c r="BZ27" s="86"/>
      <c r="CA27" s="86"/>
    </row>
    <row r="28" spans="2:79" ht="13.5">
      <c r="B28" s="15"/>
      <c r="C28" s="16"/>
      <c r="D28" s="17"/>
      <c r="E28" s="17"/>
      <c r="F28" s="17"/>
      <c r="G28" s="18"/>
      <c r="H28" s="19"/>
      <c r="I28" s="20"/>
      <c r="J28" s="21">
        <f t="shared" si="4"/>
      </c>
      <c r="K28" s="22">
        <f t="shared" si="5"/>
      </c>
      <c r="L28" s="23">
        <f t="shared" si="6"/>
      </c>
      <c r="M28" s="22">
        <f t="shared" si="7"/>
      </c>
      <c r="N28" s="24"/>
      <c r="O28" s="25"/>
      <c r="P28" s="25"/>
      <c r="Q28" s="25"/>
      <c r="R28" s="25"/>
      <c r="S28" s="25"/>
      <c r="T28" s="25"/>
      <c r="U28" s="25"/>
      <c r="V28" s="31"/>
      <c r="W28" s="183">
        <f t="shared" si="8"/>
      </c>
      <c r="X28" s="27"/>
      <c r="Y28" s="28">
        <f>IF(OR(G28="",$C$2=2),"",VLOOKUP(main!X28,$X$6:$Z$12,2,FALSE))</f>
      </c>
      <c r="Z28" s="29">
        <f>IF(OR(X28="",$C$2=1),"",VLOOKUP(main!X28,$X$6:$Z$12,3,FALSE))</f>
      </c>
      <c r="AA28" s="30"/>
      <c r="AB28" s="24">
        <f>IF(X28="","",IF($C$2=1,main!N28*(main!Y28+1),main!N28+main!Z28+AA28))</f>
      </c>
      <c r="AC28" s="25">
        <f t="shared" si="9"/>
      </c>
      <c r="AD28" s="25">
        <f t="shared" si="10"/>
      </c>
      <c r="AE28" s="25">
        <f t="shared" si="11"/>
      </c>
      <c r="AF28" s="25">
        <f t="shared" si="12"/>
      </c>
      <c r="AG28" s="25">
        <f t="shared" si="13"/>
      </c>
      <c r="AH28" s="25">
        <f t="shared" si="14"/>
      </c>
      <c r="AI28" s="25">
        <f t="shared" si="15"/>
      </c>
      <c r="AJ28" s="31">
        <f t="shared" si="16"/>
      </c>
      <c r="AK28" s="32">
        <f t="shared" si="17"/>
        <v>0</v>
      </c>
      <c r="AL28" s="33">
        <f t="shared" si="18"/>
      </c>
      <c r="AM28" s="26">
        <f t="shared" si="19"/>
      </c>
      <c r="AN28" s="34">
        <f t="shared" si="20"/>
      </c>
      <c r="AO28" s="35">
        <f t="shared" si="21"/>
      </c>
      <c r="AQ28" s="92">
        <f t="shared" si="22"/>
        <v>-1</v>
      </c>
      <c r="AR28" s="90">
        <f t="shared" si="23"/>
        <v>-100000</v>
      </c>
      <c r="AS28" s="90">
        <f t="shared" si="24"/>
        <v>-100000</v>
      </c>
      <c r="AT28" s="90">
        <f t="shared" si="25"/>
        <v>-100000</v>
      </c>
      <c r="AU28" s="90">
        <v>-100000</v>
      </c>
      <c r="AV28" s="91">
        <f t="shared" si="26"/>
        <v>-1</v>
      </c>
      <c r="AW28" s="90">
        <f t="shared" si="27"/>
        <v>-100000</v>
      </c>
      <c r="AX28" s="90">
        <f t="shared" si="28"/>
        <v>-100000</v>
      </c>
      <c r="AY28" s="90">
        <f t="shared" si="29"/>
        <v>-100000</v>
      </c>
      <c r="AZ28" s="86">
        <f t="shared" si="30"/>
        <v>-1</v>
      </c>
      <c r="BA28" s="86">
        <f t="shared" si="31"/>
        <v>-100000</v>
      </c>
      <c r="BB28" s="86">
        <f t="shared" si="2"/>
        <v>-100000</v>
      </c>
      <c r="BC28" s="86">
        <f t="shared" si="2"/>
        <v>-100000</v>
      </c>
      <c r="BD28" s="86">
        <f t="shared" si="2"/>
        <v>-100000</v>
      </c>
      <c r="BE28" s="86">
        <f t="shared" si="2"/>
        <v>-100000</v>
      </c>
      <c r="BF28" s="86">
        <f t="shared" si="2"/>
        <v>-100000</v>
      </c>
      <c r="BG28" s="86">
        <f t="shared" si="2"/>
        <v>-100000</v>
      </c>
      <c r="BH28" s="86">
        <f t="shared" si="2"/>
        <v>-100000</v>
      </c>
      <c r="BI28" s="86">
        <f t="shared" si="2"/>
        <v>-100000</v>
      </c>
      <c r="BJ28" s="86">
        <f t="shared" si="2"/>
        <v>-100000</v>
      </c>
      <c r="BK28" s="91">
        <f t="shared" si="32"/>
        <v>-100000</v>
      </c>
      <c r="BL28" s="86">
        <f t="shared" si="33"/>
        <v>-1</v>
      </c>
      <c r="BM28" s="86">
        <f t="shared" si="34"/>
        <v>-100000</v>
      </c>
      <c r="BN28" s="86">
        <f t="shared" si="3"/>
        <v>-100000</v>
      </c>
      <c r="BO28" s="86">
        <f t="shared" si="3"/>
        <v>-100000</v>
      </c>
      <c r="BP28" s="86">
        <f t="shared" si="3"/>
        <v>-100000</v>
      </c>
      <c r="BQ28" s="86">
        <f t="shared" si="3"/>
        <v>-100000</v>
      </c>
      <c r="BR28" s="86">
        <f t="shared" si="3"/>
        <v>-100000</v>
      </c>
      <c r="BS28" s="86">
        <f t="shared" si="3"/>
        <v>-100000</v>
      </c>
      <c r="BT28" s="86">
        <f t="shared" si="3"/>
        <v>-100000</v>
      </c>
      <c r="BU28" s="86">
        <f t="shared" si="3"/>
        <v>-100000</v>
      </c>
      <c r="BV28" s="86">
        <f t="shared" si="3"/>
        <v>-100000</v>
      </c>
      <c r="BW28" s="86"/>
      <c r="BX28" s="86"/>
      <c r="BY28" s="86"/>
      <c r="BZ28" s="86"/>
      <c r="CA28" s="86"/>
    </row>
    <row r="29" spans="2:79" ht="13.5">
      <c r="B29" s="15"/>
      <c r="C29" s="16"/>
      <c r="D29" s="17"/>
      <c r="E29" s="17"/>
      <c r="F29" s="17"/>
      <c r="G29" s="18"/>
      <c r="H29" s="19"/>
      <c r="I29" s="20"/>
      <c r="J29" s="21">
        <f t="shared" si="4"/>
      </c>
      <c r="K29" s="22">
        <f t="shared" si="5"/>
      </c>
      <c r="L29" s="23">
        <f t="shared" si="6"/>
      </c>
      <c r="M29" s="22">
        <f t="shared" si="7"/>
      </c>
      <c r="N29" s="24"/>
      <c r="O29" s="25"/>
      <c r="P29" s="25"/>
      <c r="Q29" s="25"/>
      <c r="R29" s="25"/>
      <c r="S29" s="25"/>
      <c r="T29" s="25"/>
      <c r="U29" s="25"/>
      <c r="V29" s="31"/>
      <c r="W29" s="183">
        <f t="shared" si="8"/>
      </c>
      <c r="X29" s="27"/>
      <c r="Y29" s="28">
        <f>IF(OR(G29="",$C$2=2),"",VLOOKUP(main!X29,$X$6:$Z$12,2,FALSE))</f>
      </c>
      <c r="Z29" s="29">
        <f>IF(OR(X29="",$C$2=1),"",VLOOKUP(main!X29,$X$6:$Z$12,3,FALSE))</f>
      </c>
      <c r="AA29" s="30"/>
      <c r="AB29" s="24">
        <f>IF(X29="","",IF($C$2=1,main!N29*(main!Y29+1),main!N29+main!Z29+AA29))</f>
      </c>
      <c r="AC29" s="25">
        <f t="shared" si="9"/>
      </c>
      <c r="AD29" s="25">
        <f t="shared" si="10"/>
      </c>
      <c r="AE29" s="25">
        <f t="shared" si="11"/>
      </c>
      <c r="AF29" s="25">
        <f t="shared" si="12"/>
      </c>
      <c r="AG29" s="25">
        <f t="shared" si="13"/>
      </c>
      <c r="AH29" s="25">
        <f t="shared" si="14"/>
      </c>
      <c r="AI29" s="25">
        <f t="shared" si="15"/>
      </c>
      <c r="AJ29" s="31">
        <f t="shared" si="16"/>
      </c>
      <c r="AK29" s="32">
        <f t="shared" si="17"/>
        <v>0</v>
      </c>
      <c r="AL29" s="33">
        <f t="shared" si="18"/>
      </c>
      <c r="AM29" s="26">
        <f t="shared" si="19"/>
      </c>
      <c r="AN29" s="34">
        <f t="shared" si="20"/>
      </c>
      <c r="AO29" s="35">
        <f t="shared" si="21"/>
      </c>
      <c r="AQ29" s="92">
        <f t="shared" si="22"/>
        <v>-1</v>
      </c>
      <c r="AR29" s="90">
        <f t="shared" si="23"/>
        <v>-100000</v>
      </c>
      <c r="AS29" s="90">
        <f t="shared" si="24"/>
        <v>-100000</v>
      </c>
      <c r="AT29" s="90">
        <f t="shared" si="25"/>
        <v>-100000</v>
      </c>
      <c r="AU29" s="90">
        <v>-100000</v>
      </c>
      <c r="AV29" s="91">
        <f t="shared" si="26"/>
        <v>-1</v>
      </c>
      <c r="AW29" s="90">
        <f t="shared" si="27"/>
        <v>-100000</v>
      </c>
      <c r="AX29" s="90">
        <f t="shared" si="28"/>
        <v>-100000</v>
      </c>
      <c r="AY29" s="90">
        <f t="shared" si="29"/>
        <v>-100000</v>
      </c>
      <c r="AZ29" s="86">
        <f t="shared" si="30"/>
        <v>-1</v>
      </c>
      <c r="BA29" s="86">
        <f t="shared" si="31"/>
        <v>-100000</v>
      </c>
      <c r="BB29" s="86">
        <f t="shared" si="2"/>
        <v>-100000</v>
      </c>
      <c r="BC29" s="86">
        <f t="shared" si="2"/>
        <v>-100000</v>
      </c>
      <c r="BD29" s="86">
        <f t="shared" si="2"/>
        <v>-100000</v>
      </c>
      <c r="BE29" s="86">
        <f t="shared" si="2"/>
        <v>-100000</v>
      </c>
      <c r="BF29" s="86">
        <f t="shared" si="2"/>
        <v>-100000</v>
      </c>
      <c r="BG29" s="86">
        <f t="shared" si="2"/>
        <v>-100000</v>
      </c>
      <c r="BH29" s="86">
        <f t="shared" si="2"/>
        <v>-100000</v>
      </c>
      <c r="BI29" s="86">
        <f t="shared" si="2"/>
        <v>-100000</v>
      </c>
      <c r="BJ29" s="86">
        <f t="shared" si="2"/>
        <v>-100000</v>
      </c>
      <c r="BK29" s="91">
        <f t="shared" si="32"/>
        <v>-100000</v>
      </c>
      <c r="BL29" s="86">
        <f t="shared" si="33"/>
        <v>-1</v>
      </c>
      <c r="BM29" s="86">
        <f t="shared" si="34"/>
        <v>-100000</v>
      </c>
      <c r="BN29" s="86">
        <f t="shared" si="3"/>
        <v>-100000</v>
      </c>
      <c r="BO29" s="86">
        <f t="shared" si="3"/>
        <v>-100000</v>
      </c>
      <c r="BP29" s="86">
        <f t="shared" si="3"/>
        <v>-100000</v>
      </c>
      <c r="BQ29" s="86">
        <f t="shared" si="3"/>
        <v>-100000</v>
      </c>
      <c r="BR29" s="86">
        <f t="shared" si="3"/>
        <v>-100000</v>
      </c>
      <c r="BS29" s="86">
        <f t="shared" si="3"/>
        <v>-100000</v>
      </c>
      <c r="BT29" s="86">
        <f t="shared" si="3"/>
        <v>-100000</v>
      </c>
      <c r="BU29" s="86">
        <f t="shared" si="3"/>
        <v>-100000</v>
      </c>
      <c r="BV29" s="86">
        <f t="shared" si="3"/>
        <v>-100000</v>
      </c>
      <c r="BW29" s="86"/>
      <c r="BX29" s="86"/>
      <c r="BY29" s="86"/>
      <c r="BZ29" s="86"/>
      <c r="CA29" s="86"/>
    </row>
    <row r="30" spans="2:79" ht="13.5">
      <c r="B30" s="15"/>
      <c r="C30" s="16"/>
      <c r="D30" s="17"/>
      <c r="E30" s="17"/>
      <c r="F30" s="17"/>
      <c r="G30" s="18"/>
      <c r="H30" s="19"/>
      <c r="I30" s="20"/>
      <c r="J30" s="21">
        <f t="shared" si="4"/>
      </c>
      <c r="K30" s="22">
        <f t="shared" si="5"/>
      </c>
      <c r="L30" s="23">
        <f t="shared" si="6"/>
      </c>
      <c r="M30" s="22">
        <f t="shared" si="7"/>
      </c>
      <c r="N30" s="24"/>
      <c r="O30" s="25"/>
      <c r="P30" s="25"/>
      <c r="Q30" s="25"/>
      <c r="R30" s="25"/>
      <c r="S30" s="25"/>
      <c r="T30" s="25"/>
      <c r="U30" s="25"/>
      <c r="V30" s="31"/>
      <c r="W30" s="183">
        <f t="shared" si="8"/>
      </c>
      <c r="X30" s="27"/>
      <c r="Y30" s="28">
        <f>IF(OR(G30="",$C$2=2),"",VLOOKUP(main!X30,$X$6:$Z$12,2,FALSE))</f>
      </c>
      <c r="Z30" s="29">
        <f>IF(OR(X30="",$C$2=1),"",VLOOKUP(main!X30,$X$6:$Z$12,3,FALSE))</f>
      </c>
      <c r="AA30" s="30"/>
      <c r="AB30" s="24">
        <f>IF(X30="","",IF($C$2=1,main!N30*(main!Y30+1),main!N30+main!Z30+AA30))</f>
      </c>
      <c r="AC30" s="25">
        <f t="shared" si="9"/>
      </c>
      <c r="AD30" s="25">
        <f t="shared" si="10"/>
      </c>
      <c r="AE30" s="25">
        <f t="shared" si="11"/>
      </c>
      <c r="AF30" s="25">
        <f t="shared" si="12"/>
      </c>
      <c r="AG30" s="25">
        <f t="shared" si="13"/>
      </c>
      <c r="AH30" s="25">
        <f t="shared" si="14"/>
      </c>
      <c r="AI30" s="25">
        <f t="shared" si="15"/>
      </c>
      <c r="AJ30" s="31">
        <f t="shared" si="16"/>
      </c>
      <c r="AK30" s="32">
        <f t="shared" si="17"/>
        <v>0</v>
      </c>
      <c r="AL30" s="33">
        <f t="shared" si="18"/>
      </c>
      <c r="AM30" s="26">
        <f t="shared" si="19"/>
      </c>
      <c r="AN30" s="34">
        <f t="shared" si="20"/>
      </c>
      <c r="AO30" s="35">
        <f t="shared" si="21"/>
      </c>
      <c r="AQ30" s="92">
        <f t="shared" si="22"/>
        <v>-1</v>
      </c>
      <c r="AR30" s="90">
        <f t="shared" si="23"/>
        <v>-100000</v>
      </c>
      <c r="AS30" s="90">
        <f t="shared" si="24"/>
        <v>-100000</v>
      </c>
      <c r="AT30" s="90">
        <f t="shared" si="25"/>
        <v>-100000</v>
      </c>
      <c r="AU30" s="90">
        <v>-100000</v>
      </c>
      <c r="AV30" s="91">
        <f t="shared" si="26"/>
        <v>-1</v>
      </c>
      <c r="AW30" s="90">
        <f t="shared" si="27"/>
        <v>-100000</v>
      </c>
      <c r="AX30" s="90">
        <f t="shared" si="28"/>
        <v>-100000</v>
      </c>
      <c r="AY30" s="90">
        <f t="shared" si="29"/>
        <v>-100000</v>
      </c>
      <c r="AZ30" s="86">
        <f t="shared" si="30"/>
        <v>-1</v>
      </c>
      <c r="BA30" s="86">
        <f t="shared" si="31"/>
        <v>-100000</v>
      </c>
      <c r="BB30" s="86">
        <f t="shared" si="2"/>
        <v>-100000</v>
      </c>
      <c r="BC30" s="86">
        <f t="shared" si="2"/>
        <v>-100000</v>
      </c>
      <c r="BD30" s="86">
        <f t="shared" si="2"/>
        <v>-100000</v>
      </c>
      <c r="BE30" s="86">
        <f t="shared" si="2"/>
        <v>-100000</v>
      </c>
      <c r="BF30" s="86">
        <f t="shared" si="2"/>
        <v>-100000</v>
      </c>
      <c r="BG30" s="86">
        <f t="shared" si="2"/>
        <v>-100000</v>
      </c>
      <c r="BH30" s="86">
        <f t="shared" si="2"/>
        <v>-100000</v>
      </c>
      <c r="BI30" s="86">
        <f t="shared" si="2"/>
        <v>-100000</v>
      </c>
      <c r="BJ30" s="86">
        <f t="shared" si="2"/>
        <v>-100000</v>
      </c>
      <c r="BK30" s="91">
        <f t="shared" si="32"/>
        <v>-100000</v>
      </c>
      <c r="BL30" s="86">
        <f t="shared" si="33"/>
        <v>-1</v>
      </c>
      <c r="BM30" s="86">
        <f t="shared" si="34"/>
        <v>-100000</v>
      </c>
      <c r="BN30" s="86">
        <f t="shared" si="3"/>
        <v>-100000</v>
      </c>
      <c r="BO30" s="86">
        <f t="shared" si="3"/>
        <v>-100000</v>
      </c>
      <c r="BP30" s="86">
        <f t="shared" si="3"/>
        <v>-100000</v>
      </c>
      <c r="BQ30" s="86">
        <f t="shared" si="3"/>
        <v>-100000</v>
      </c>
      <c r="BR30" s="86">
        <f t="shared" si="3"/>
        <v>-100000</v>
      </c>
      <c r="BS30" s="86">
        <f t="shared" si="3"/>
        <v>-100000</v>
      </c>
      <c r="BT30" s="86">
        <f t="shared" si="3"/>
        <v>-100000</v>
      </c>
      <c r="BU30" s="86">
        <f t="shared" si="3"/>
        <v>-100000</v>
      </c>
      <c r="BV30" s="86">
        <f t="shared" si="3"/>
        <v>-100000</v>
      </c>
      <c r="BW30" s="86"/>
      <c r="BX30" s="86"/>
      <c r="BY30" s="86"/>
      <c r="BZ30" s="86"/>
      <c r="CA30" s="86"/>
    </row>
    <row r="31" spans="2:79" ht="13.5">
      <c r="B31" s="15"/>
      <c r="C31" s="16"/>
      <c r="D31" s="17"/>
      <c r="E31" s="17"/>
      <c r="F31" s="17"/>
      <c r="G31" s="18"/>
      <c r="H31" s="19"/>
      <c r="I31" s="20"/>
      <c r="J31" s="21">
        <f t="shared" si="4"/>
      </c>
      <c r="K31" s="22">
        <f t="shared" si="5"/>
      </c>
      <c r="L31" s="23">
        <f t="shared" si="6"/>
      </c>
      <c r="M31" s="22">
        <f t="shared" si="7"/>
      </c>
      <c r="N31" s="24"/>
      <c r="O31" s="25"/>
      <c r="P31" s="25"/>
      <c r="Q31" s="25"/>
      <c r="R31" s="25"/>
      <c r="S31" s="25"/>
      <c r="T31" s="25"/>
      <c r="U31" s="25"/>
      <c r="V31" s="31"/>
      <c r="W31" s="183">
        <f t="shared" si="8"/>
      </c>
      <c r="X31" s="27"/>
      <c r="Y31" s="28">
        <f>IF(OR(G31="",$C$2=2),"",VLOOKUP(main!X31,$X$6:$Z$12,2,FALSE))</f>
      </c>
      <c r="Z31" s="29">
        <f>IF(OR(X31="",$C$2=1),"",VLOOKUP(main!X31,$X$6:$Z$12,3,FALSE))</f>
      </c>
      <c r="AA31" s="30"/>
      <c r="AB31" s="24">
        <f>IF(X31="","",IF($C$2=1,main!N31*(main!Y31+1),main!N31+main!Z31+AA31))</f>
      </c>
      <c r="AC31" s="25">
        <f t="shared" si="9"/>
      </c>
      <c r="AD31" s="25">
        <f t="shared" si="10"/>
      </c>
      <c r="AE31" s="25">
        <f t="shared" si="11"/>
      </c>
      <c r="AF31" s="25">
        <f t="shared" si="12"/>
      </c>
      <c r="AG31" s="25">
        <f t="shared" si="13"/>
      </c>
      <c r="AH31" s="25">
        <f t="shared" si="14"/>
      </c>
      <c r="AI31" s="25">
        <f t="shared" si="15"/>
      </c>
      <c r="AJ31" s="31">
        <f t="shared" si="16"/>
      </c>
      <c r="AK31" s="32">
        <f t="shared" si="17"/>
        <v>0</v>
      </c>
      <c r="AL31" s="33">
        <f t="shared" si="18"/>
      </c>
      <c r="AM31" s="26">
        <f t="shared" si="19"/>
      </c>
      <c r="AN31" s="34">
        <f t="shared" si="20"/>
      </c>
      <c r="AO31" s="35">
        <f t="shared" si="21"/>
      </c>
      <c r="AQ31" s="92">
        <f t="shared" si="22"/>
        <v>-1</v>
      </c>
      <c r="AR31" s="90">
        <f t="shared" si="23"/>
        <v>-100000</v>
      </c>
      <c r="AS31" s="90">
        <f t="shared" si="24"/>
        <v>-100000</v>
      </c>
      <c r="AT31" s="90">
        <f t="shared" si="25"/>
        <v>-100000</v>
      </c>
      <c r="AU31" s="90">
        <v>-100000</v>
      </c>
      <c r="AV31" s="91">
        <f t="shared" si="26"/>
        <v>-1</v>
      </c>
      <c r="AW31" s="90">
        <f t="shared" si="27"/>
        <v>-100000</v>
      </c>
      <c r="AX31" s="90">
        <f t="shared" si="28"/>
        <v>-100000</v>
      </c>
      <c r="AY31" s="90">
        <f t="shared" si="29"/>
        <v>-100000</v>
      </c>
      <c r="AZ31" s="86">
        <f t="shared" si="30"/>
        <v>-1</v>
      </c>
      <c r="BA31" s="86">
        <f t="shared" si="31"/>
        <v>-100000</v>
      </c>
      <c r="BB31" s="86">
        <f t="shared" si="31"/>
        <v>-100000</v>
      </c>
      <c r="BC31" s="86">
        <f t="shared" si="31"/>
        <v>-100000</v>
      </c>
      <c r="BD31" s="86">
        <f t="shared" si="31"/>
        <v>-100000</v>
      </c>
      <c r="BE31" s="86">
        <f t="shared" si="31"/>
        <v>-100000</v>
      </c>
      <c r="BF31" s="86">
        <f t="shared" si="31"/>
        <v>-100000</v>
      </c>
      <c r="BG31" s="86">
        <f t="shared" si="31"/>
        <v>-100000</v>
      </c>
      <c r="BH31" s="86">
        <f t="shared" si="31"/>
        <v>-100000</v>
      </c>
      <c r="BI31" s="86">
        <f t="shared" si="31"/>
        <v>-100000</v>
      </c>
      <c r="BJ31" s="86">
        <f t="shared" si="31"/>
        <v>-100000</v>
      </c>
      <c r="BK31" s="91">
        <f t="shared" si="32"/>
        <v>-100000</v>
      </c>
      <c r="BL31" s="86">
        <f t="shared" si="33"/>
        <v>-1</v>
      </c>
      <c r="BM31" s="86">
        <f t="shared" si="34"/>
        <v>-100000</v>
      </c>
      <c r="BN31" s="86">
        <f t="shared" si="34"/>
        <v>-100000</v>
      </c>
      <c r="BO31" s="86">
        <f t="shared" si="34"/>
        <v>-100000</v>
      </c>
      <c r="BP31" s="86">
        <f t="shared" si="34"/>
        <v>-100000</v>
      </c>
      <c r="BQ31" s="86">
        <f t="shared" si="34"/>
        <v>-100000</v>
      </c>
      <c r="BR31" s="86">
        <f t="shared" si="34"/>
        <v>-100000</v>
      </c>
      <c r="BS31" s="86">
        <f t="shared" si="34"/>
        <v>-100000</v>
      </c>
      <c r="BT31" s="86">
        <f t="shared" si="34"/>
        <v>-100000</v>
      </c>
      <c r="BU31" s="86">
        <f t="shared" si="34"/>
        <v>-100000</v>
      </c>
      <c r="BV31" s="86">
        <f t="shared" si="34"/>
        <v>-100000</v>
      </c>
      <c r="BW31" s="86"/>
      <c r="BX31" s="86"/>
      <c r="BY31" s="86"/>
      <c r="BZ31" s="86"/>
      <c r="CA31" s="86"/>
    </row>
    <row r="32" spans="2:79" ht="13.5">
      <c r="B32" s="15"/>
      <c r="C32" s="16"/>
      <c r="D32" s="17"/>
      <c r="E32" s="17"/>
      <c r="F32" s="17"/>
      <c r="G32" s="18"/>
      <c r="H32" s="19"/>
      <c r="I32" s="20"/>
      <c r="J32" s="21">
        <f t="shared" si="4"/>
      </c>
      <c r="K32" s="22">
        <f t="shared" si="5"/>
      </c>
      <c r="L32" s="23">
        <f t="shared" si="6"/>
      </c>
      <c r="M32" s="22">
        <f t="shared" si="7"/>
      </c>
      <c r="N32" s="24"/>
      <c r="O32" s="25"/>
      <c r="P32" s="25"/>
      <c r="Q32" s="25"/>
      <c r="R32" s="25"/>
      <c r="S32" s="25"/>
      <c r="T32" s="25"/>
      <c r="U32" s="25"/>
      <c r="V32" s="31"/>
      <c r="W32" s="183">
        <f t="shared" si="8"/>
      </c>
      <c r="X32" s="27"/>
      <c r="Y32" s="28">
        <f>IF(OR(G32="",$C$2=2),"",VLOOKUP(main!X32,$X$6:$Z$12,2,FALSE))</f>
      </c>
      <c r="Z32" s="29">
        <f>IF(OR(X32="",$C$2=1),"",VLOOKUP(main!X32,$X$6:$Z$12,3,FALSE))</f>
      </c>
      <c r="AA32" s="30"/>
      <c r="AB32" s="24">
        <f>IF(X32="","",IF($C$2=1,main!N32*(main!Y32+1),main!N32+main!Z32+AA32))</f>
      </c>
      <c r="AC32" s="25">
        <f t="shared" si="9"/>
      </c>
      <c r="AD32" s="25">
        <f t="shared" si="10"/>
      </c>
      <c r="AE32" s="25">
        <f t="shared" si="11"/>
      </c>
      <c r="AF32" s="25">
        <f t="shared" si="12"/>
      </c>
      <c r="AG32" s="25">
        <f t="shared" si="13"/>
      </c>
      <c r="AH32" s="25">
        <f t="shared" si="14"/>
      </c>
      <c r="AI32" s="25">
        <f t="shared" si="15"/>
      </c>
      <c r="AJ32" s="31">
        <f t="shared" si="16"/>
      </c>
      <c r="AK32" s="32">
        <f t="shared" si="17"/>
        <v>0</v>
      </c>
      <c r="AL32" s="33">
        <f t="shared" si="18"/>
      </c>
      <c r="AM32" s="26">
        <f t="shared" si="19"/>
      </c>
      <c r="AN32" s="34">
        <f t="shared" si="20"/>
      </c>
      <c r="AO32" s="35">
        <f t="shared" si="21"/>
      </c>
      <c r="AQ32" s="92">
        <f t="shared" si="22"/>
        <v>-1</v>
      </c>
      <c r="AR32" s="90">
        <f t="shared" si="23"/>
        <v>-100000</v>
      </c>
      <c r="AS32" s="90">
        <f t="shared" si="24"/>
        <v>-100000</v>
      </c>
      <c r="AT32" s="90">
        <f t="shared" si="25"/>
        <v>-100000</v>
      </c>
      <c r="AU32" s="90">
        <v>-100000</v>
      </c>
      <c r="AV32" s="91">
        <f t="shared" si="26"/>
        <v>-1</v>
      </c>
      <c r="AW32" s="90">
        <f t="shared" si="27"/>
        <v>-100000</v>
      </c>
      <c r="AX32" s="90">
        <f t="shared" si="28"/>
        <v>-100000</v>
      </c>
      <c r="AY32" s="90">
        <f t="shared" si="29"/>
        <v>-100000</v>
      </c>
      <c r="AZ32" s="86">
        <f t="shared" si="30"/>
        <v>-1</v>
      </c>
      <c r="BA32" s="86">
        <f t="shared" si="31"/>
        <v>-100000</v>
      </c>
      <c r="BB32" s="86">
        <f t="shared" si="31"/>
        <v>-100000</v>
      </c>
      <c r="BC32" s="86">
        <f t="shared" si="31"/>
        <v>-100000</v>
      </c>
      <c r="BD32" s="86">
        <f t="shared" si="31"/>
        <v>-100000</v>
      </c>
      <c r="BE32" s="86">
        <f t="shared" si="31"/>
        <v>-100000</v>
      </c>
      <c r="BF32" s="86">
        <f t="shared" si="31"/>
        <v>-100000</v>
      </c>
      <c r="BG32" s="86">
        <f t="shared" si="31"/>
        <v>-100000</v>
      </c>
      <c r="BH32" s="86">
        <f t="shared" si="31"/>
        <v>-100000</v>
      </c>
      <c r="BI32" s="86">
        <f t="shared" si="31"/>
        <v>-100000</v>
      </c>
      <c r="BJ32" s="86">
        <f t="shared" si="31"/>
        <v>-100000</v>
      </c>
      <c r="BK32" s="91">
        <f t="shared" si="32"/>
        <v>-100000</v>
      </c>
      <c r="BL32" s="86">
        <f t="shared" si="33"/>
        <v>-1</v>
      </c>
      <c r="BM32" s="86">
        <f t="shared" si="34"/>
        <v>-100000</v>
      </c>
      <c r="BN32" s="86">
        <f t="shared" si="34"/>
        <v>-100000</v>
      </c>
      <c r="BO32" s="86">
        <f t="shared" si="34"/>
        <v>-100000</v>
      </c>
      <c r="BP32" s="86">
        <f t="shared" si="34"/>
        <v>-100000</v>
      </c>
      <c r="BQ32" s="86">
        <f t="shared" si="34"/>
        <v>-100000</v>
      </c>
      <c r="BR32" s="86">
        <f t="shared" si="34"/>
        <v>-100000</v>
      </c>
      <c r="BS32" s="86">
        <f t="shared" si="34"/>
        <v>-100000</v>
      </c>
      <c r="BT32" s="86">
        <f t="shared" si="34"/>
        <v>-100000</v>
      </c>
      <c r="BU32" s="86">
        <f t="shared" si="34"/>
        <v>-100000</v>
      </c>
      <c r="BV32" s="86">
        <f t="shared" si="34"/>
        <v>-100000</v>
      </c>
      <c r="BW32" s="86"/>
      <c r="BX32" s="86"/>
      <c r="BY32" s="86"/>
      <c r="BZ32" s="86"/>
      <c r="CA32" s="86"/>
    </row>
    <row r="33" spans="2:79" ht="13.5">
      <c r="B33" s="15"/>
      <c r="C33" s="16"/>
      <c r="D33" s="17"/>
      <c r="E33" s="17"/>
      <c r="F33" s="17"/>
      <c r="G33" s="18"/>
      <c r="H33" s="19"/>
      <c r="I33" s="20"/>
      <c r="J33" s="21">
        <f t="shared" si="4"/>
      </c>
      <c r="K33" s="22">
        <f t="shared" si="5"/>
      </c>
      <c r="L33" s="23">
        <f t="shared" si="6"/>
      </c>
      <c r="M33" s="22">
        <f t="shared" si="7"/>
      </c>
      <c r="N33" s="24"/>
      <c r="O33" s="25"/>
      <c r="P33" s="25"/>
      <c r="Q33" s="25"/>
      <c r="R33" s="25"/>
      <c r="S33" s="25"/>
      <c r="T33" s="25"/>
      <c r="U33" s="25"/>
      <c r="V33" s="31"/>
      <c r="W33" s="183">
        <f t="shared" si="8"/>
      </c>
      <c r="X33" s="27"/>
      <c r="Y33" s="28">
        <f>IF(OR(G33="",$C$2=2),"",VLOOKUP(main!X33,$X$6:$Z$12,2,FALSE))</f>
      </c>
      <c r="Z33" s="29">
        <f>IF(OR(X33="",$C$2=1),"",VLOOKUP(main!X33,$X$6:$Z$12,3,FALSE))</f>
      </c>
      <c r="AA33" s="30"/>
      <c r="AB33" s="24">
        <f>IF(X33="","",IF($C$2=1,main!N33*(main!Y33+1),main!N33+main!Z33+AA33))</f>
      </c>
      <c r="AC33" s="25">
        <f t="shared" si="9"/>
      </c>
      <c r="AD33" s="25">
        <f t="shared" si="10"/>
      </c>
      <c r="AE33" s="25">
        <f t="shared" si="11"/>
      </c>
      <c r="AF33" s="25">
        <f t="shared" si="12"/>
      </c>
      <c r="AG33" s="25">
        <f t="shared" si="13"/>
      </c>
      <c r="AH33" s="25">
        <f t="shared" si="14"/>
      </c>
      <c r="AI33" s="25">
        <f t="shared" si="15"/>
      </c>
      <c r="AJ33" s="31">
        <f t="shared" si="16"/>
      </c>
      <c r="AK33" s="32">
        <f t="shared" si="17"/>
        <v>0</v>
      </c>
      <c r="AL33" s="33">
        <f t="shared" si="18"/>
      </c>
      <c r="AM33" s="26">
        <f t="shared" si="19"/>
      </c>
      <c r="AN33" s="34">
        <f t="shared" si="20"/>
      </c>
      <c r="AO33" s="35">
        <f t="shared" si="21"/>
      </c>
      <c r="AQ33" s="92">
        <f t="shared" si="22"/>
        <v>-1</v>
      </c>
      <c r="AR33" s="90">
        <f t="shared" si="23"/>
        <v>-100000</v>
      </c>
      <c r="AS33" s="90">
        <f t="shared" si="24"/>
        <v>-100000</v>
      </c>
      <c r="AT33" s="90">
        <f t="shared" si="25"/>
        <v>-100000</v>
      </c>
      <c r="AU33" s="90">
        <v>-100000</v>
      </c>
      <c r="AV33" s="91">
        <f t="shared" si="26"/>
        <v>-1</v>
      </c>
      <c r="AW33" s="90">
        <f t="shared" si="27"/>
        <v>-100000</v>
      </c>
      <c r="AX33" s="90">
        <f t="shared" si="28"/>
        <v>-100000</v>
      </c>
      <c r="AY33" s="90">
        <f t="shared" si="29"/>
        <v>-100000</v>
      </c>
      <c r="AZ33" s="86">
        <f t="shared" si="30"/>
        <v>-1</v>
      </c>
      <c r="BA33" s="86">
        <f t="shared" si="31"/>
        <v>-100000</v>
      </c>
      <c r="BB33" s="86">
        <f t="shared" si="31"/>
        <v>-100000</v>
      </c>
      <c r="BC33" s="86">
        <f t="shared" si="31"/>
        <v>-100000</v>
      </c>
      <c r="BD33" s="86">
        <f t="shared" si="31"/>
        <v>-100000</v>
      </c>
      <c r="BE33" s="86">
        <f t="shared" si="31"/>
        <v>-100000</v>
      </c>
      <c r="BF33" s="86">
        <f t="shared" si="31"/>
        <v>-100000</v>
      </c>
      <c r="BG33" s="86">
        <f t="shared" si="31"/>
        <v>-100000</v>
      </c>
      <c r="BH33" s="86">
        <f t="shared" si="31"/>
        <v>-100000</v>
      </c>
      <c r="BI33" s="86">
        <f t="shared" si="31"/>
        <v>-100000</v>
      </c>
      <c r="BJ33" s="86">
        <f t="shared" si="31"/>
        <v>-100000</v>
      </c>
      <c r="BK33" s="91">
        <f t="shared" si="32"/>
        <v>-100000</v>
      </c>
      <c r="BL33" s="86">
        <f t="shared" si="33"/>
        <v>-1</v>
      </c>
      <c r="BM33" s="86">
        <f t="shared" si="34"/>
        <v>-100000</v>
      </c>
      <c r="BN33" s="86">
        <f t="shared" si="34"/>
        <v>-100000</v>
      </c>
      <c r="BO33" s="86">
        <f t="shared" si="34"/>
        <v>-100000</v>
      </c>
      <c r="BP33" s="86">
        <f t="shared" si="34"/>
        <v>-100000</v>
      </c>
      <c r="BQ33" s="86">
        <f t="shared" si="34"/>
        <v>-100000</v>
      </c>
      <c r="BR33" s="86">
        <f t="shared" si="34"/>
        <v>-100000</v>
      </c>
      <c r="BS33" s="86">
        <f t="shared" si="34"/>
        <v>-100000</v>
      </c>
      <c r="BT33" s="86">
        <f t="shared" si="34"/>
        <v>-100000</v>
      </c>
      <c r="BU33" s="86">
        <f t="shared" si="34"/>
        <v>-100000</v>
      </c>
      <c r="BV33" s="86">
        <f t="shared" si="34"/>
        <v>-100000</v>
      </c>
      <c r="BW33" s="86"/>
      <c r="BX33" s="86"/>
      <c r="BY33" s="86"/>
      <c r="BZ33" s="86"/>
      <c r="CA33" s="86"/>
    </row>
    <row r="34" spans="2:79" ht="13.5">
      <c r="B34" s="15"/>
      <c r="C34" s="16"/>
      <c r="D34" s="17"/>
      <c r="E34" s="17"/>
      <c r="F34" s="17"/>
      <c r="G34" s="18"/>
      <c r="H34" s="19"/>
      <c r="I34" s="20"/>
      <c r="J34" s="21">
        <f t="shared" si="4"/>
      </c>
      <c r="K34" s="22">
        <f t="shared" si="5"/>
      </c>
      <c r="L34" s="23">
        <f t="shared" si="6"/>
      </c>
      <c r="M34" s="22">
        <f t="shared" si="7"/>
      </c>
      <c r="N34" s="24"/>
      <c r="O34" s="25"/>
      <c r="P34" s="25"/>
      <c r="Q34" s="25"/>
      <c r="R34" s="25"/>
      <c r="S34" s="25"/>
      <c r="T34" s="25"/>
      <c r="U34" s="25"/>
      <c r="V34" s="31"/>
      <c r="W34" s="183">
        <f t="shared" si="8"/>
      </c>
      <c r="X34" s="27"/>
      <c r="Y34" s="28">
        <f>IF(OR(G34="",$C$2=2),"",VLOOKUP(main!X34,$X$6:$Z$12,2,FALSE))</f>
      </c>
      <c r="Z34" s="29">
        <f>IF(OR(X34="",$C$2=1),"",VLOOKUP(main!X34,$X$6:$Z$12,3,FALSE))</f>
      </c>
      <c r="AA34" s="30"/>
      <c r="AB34" s="24">
        <f>IF(X34="","",IF($C$2=1,main!N34*(main!Y34+1),main!N34+main!Z34+AA34))</f>
      </c>
      <c r="AC34" s="25">
        <f t="shared" si="9"/>
      </c>
      <c r="AD34" s="25">
        <f t="shared" si="10"/>
      </c>
      <c r="AE34" s="25">
        <f t="shared" si="11"/>
      </c>
      <c r="AF34" s="25">
        <f t="shared" si="12"/>
      </c>
      <c r="AG34" s="25">
        <f t="shared" si="13"/>
      </c>
      <c r="AH34" s="25">
        <f t="shared" si="14"/>
      </c>
      <c r="AI34" s="25">
        <f t="shared" si="15"/>
      </c>
      <c r="AJ34" s="31">
        <f t="shared" si="16"/>
      </c>
      <c r="AK34" s="32">
        <f t="shared" si="17"/>
        <v>0</v>
      </c>
      <c r="AL34" s="33">
        <f t="shared" si="18"/>
      </c>
      <c r="AM34" s="26">
        <f t="shared" si="19"/>
      </c>
      <c r="AN34" s="34">
        <f t="shared" si="20"/>
      </c>
      <c r="AO34" s="35">
        <f t="shared" si="21"/>
      </c>
      <c r="AQ34" s="92">
        <f t="shared" si="22"/>
        <v>-1</v>
      </c>
      <c r="AR34" s="90">
        <f t="shared" si="23"/>
        <v>-100000</v>
      </c>
      <c r="AS34" s="90">
        <f t="shared" si="24"/>
        <v>-100000</v>
      </c>
      <c r="AT34" s="90">
        <f t="shared" si="25"/>
        <v>-100000</v>
      </c>
      <c r="AU34" s="90">
        <v>-100000</v>
      </c>
      <c r="AV34" s="91">
        <f t="shared" si="26"/>
        <v>-1</v>
      </c>
      <c r="AW34" s="90">
        <f t="shared" si="27"/>
        <v>-100000</v>
      </c>
      <c r="AX34" s="90">
        <f t="shared" si="28"/>
        <v>-100000</v>
      </c>
      <c r="AY34" s="90">
        <f t="shared" si="29"/>
        <v>-100000</v>
      </c>
      <c r="AZ34" s="86">
        <f t="shared" si="30"/>
        <v>-1</v>
      </c>
      <c r="BA34" s="86">
        <f t="shared" si="31"/>
        <v>-100000</v>
      </c>
      <c r="BB34" s="86">
        <f t="shared" si="31"/>
        <v>-100000</v>
      </c>
      <c r="BC34" s="86">
        <f t="shared" si="31"/>
        <v>-100000</v>
      </c>
      <c r="BD34" s="86">
        <f t="shared" si="31"/>
        <v>-100000</v>
      </c>
      <c r="BE34" s="86">
        <f t="shared" si="31"/>
        <v>-100000</v>
      </c>
      <c r="BF34" s="86">
        <f t="shared" si="31"/>
        <v>-100000</v>
      </c>
      <c r="BG34" s="86">
        <f t="shared" si="31"/>
        <v>-100000</v>
      </c>
      <c r="BH34" s="86">
        <f t="shared" si="31"/>
        <v>-100000</v>
      </c>
      <c r="BI34" s="86">
        <f t="shared" si="31"/>
        <v>-100000</v>
      </c>
      <c r="BJ34" s="86">
        <f t="shared" si="31"/>
        <v>-100000</v>
      </c>
      <c r="BK34" s="91">
        <f t="shared" si="32"/>
        <v>-100000</v>
      </c>
      <c r="BL34" s="86">
        <f t="shared" si="33"/>
        <v>-1</v>
      </c>
      <c r="BM34" s="86">
        <f t="shared" si="34"/>
        <v>-100000</v>
      </c>
      <c r="BN34" s="86">
        <f t="shared" si="34"/>
        <v>-100000</v>
      </c>
      <c r="BO34" s="86">
        <f t="shared" si="34"/>
        <v>-100000</v>
      </c>
      <c r="BP34" s="86">
        <f t="shared" si="34"/>
        <v>-100000</v>
      </c>
      <c r="BQ34" s="86">
        <f t="shared" si="34"/>
        <v>-100000</v>
      </c>
      <c r="BR34" s="86">
        <f t="shared" si="34"/>
        <v>-100000</v>
      </c>
      <c r="BS34" s="86">
        <f t="shared" si="34"/>
        <v>-100000</v>
      </c>
      <c r="BT34" s="86">
        <f t="shared" si="34"/>
        <v>-100000</v>
      </c>
      <c r="BU34" s="86">
        <f t="shared" si="34"/>
        <v>-100000</v>
      </c>
      <c r="BV34" s="86">
        <f t="shared" si="34"/>
        <v>-100000</v>
      </c>
      <c r="BW34" s="86"/>
      <c r="BX34" s="86"/>
      <c r="BY34" s="86"/>
      <c r="BZ34" s="86"/>
      <c r="CA34" s="86"/>
    </row>
    <row r="35" spans="2:79" ht="13.5">
      <c r="B35" s="15"/>
      <c r="C35" s="16"/>
      <c r="D35" s="17"/>
      <c r="E35" s="17"/>
      <c r="F35" s="17"/>
      <c r="G35" s="18"/>
      <c r="H35" s="19"/>
      <c r="I35" s="20"/>
      <c r="J35" s="21">
        <f t="shared" si="4"/>
      </c>
      <c r="K35" s="22">
        <f t="shared" si="5"/>
      </c>
      <c r="L35" s="23">
        <f t="shared" si="6"/>
      </c>
      <c r="M35" s="22">
        <f t="shared" si="7"/>
      </c>
      <c r="N35" s="24"/>
      <c r="O35" s="25"/>
      <c r="P35" s="25"/>
      <c r="Q35" s="25"/>
      <c r="R35" s="25"/>
      <c r="S35" s="25"/>
      <c r="T35" s="25"/>
      <c r="U35" s="25"/>
      <c r="V35" s="31"/>
      <c r="W35" s="183">
        <f t="shared" si="8"/>
      </c>
      <c r="X35" s="27"/>
      <c r="Y35" s="28">
        <f>IF(OR(G35="",$C$2=2),"",VLOOKUP(main!X35,$X$6:$Z$12,2,FALSE))</f>
      </c>
      <c r="Z35" s="29">
        <f>IF(OR(X35="",$C$2=1),"",VLOOKUP(main!X35,$X$6:$Z$12,3,FALSE))</f>
      </c>
      <c r="AA35" s="30"/>
      <c r="AB35" s="24">
        <f>IF(X35="","",IF($C$2=1,main!N35*(main!Y35+1),main!N35+main!Z35+AA35))</f>
      </c>
      <c r="AC35" s="25">
        <f t="shared" si="9"/>
      </c>
      <c r="AD35" s="25">
        <f t="shared" si="10"/>
      </c>
      <c r="AE35" s="25">
        <f t="shared" si="11"/>
      </c>
      <c r="AF35" s="25">
        <f t="shared" si="12"/>
      </c>
      <c r="AG35" s="25">
        <f t="shared" si="13"/>
      </c>
      <c r="AH35" s="25">
        <f t="shared" si="14"/>
      </c>
      <c r="AI35" s="25">
        <f t="shared" si="15"/>
      </c>
      <c r="AJ35" s="31">
        <f t="shared" si="16"/>
      </c>
      <c r="AK35" s="32">
        <f t="shared" si="17"/>
        <v>0</v>
      </c>
      <c r="AL35" s="33">
        <f t="shared" si="18"/>
      </c>
      <c r="AM35" s="26">
        <f t="shared" si="19"/>
      </c>
      <c r="AN35" s="34">
        <f t="shared" si="20"/>
      </c>
      <c r="AO35" s="35">
        <f t="shared" si="21"/>
      </c>
      <c r="AQ35" s="92">
        <f t="shared" si="22"/>
        <v>-1</v>
      </c>
      <c r="AR35" s="90">
        <f t="shared" si="23"/>
        <v>-100000</v>
      </c>
      <c r="AS35" s="90">
        <f t="shared" si="24"/>
        <v>-100000</v>
      </c>
      <c r="AT35" s="90">
        <f t="shared" si="25"/>
        <v>-100000</v>
      </c>
      <c r="AU35" s="90">
        <v>-100000</v>
      </c>
      <c r="AV35" s="91">
        <f t="shared" si="26"/>
        <v>-1</v>
      </c>
      <c r="AW35" s="90">
        <f t="shared" si="27"/>
        <v>-100000</v>
      </c>
      <c r="AX35" s="90">
        <f t="shared" si="28"/>
        <v>-100000</v>
      </c>
      <c r="AY35" s="90">
        <f t="shared" si="29"/>
        <v>-100000</v>
      </c>
      <c r="AZ35" s="86">
        <f t="shared" si="30"/>
        <v>-1</v>
      </c>
      <c r="BA35" s="86">
        <f t="shared" si="31"/>
        <v>-100000</v>
      </c>
      <c r="BB35" s="86">
        <f t="shared" si="31"/>
        <v>-100000</v>
      </c>
      <c r="BC35" s="86">
        <f t="shared" si="31"/>
        <v>-100000</v>
      </c>
      <c r="BD35" s="86">
        <f t="shared" si="31"/>
        <v>-100000</v>
      </c>
      <c r="BE35" s="86">
        <f t="shared" si="31"/>
        <v>-100000</v>
      </c>
      <c r="BF35" s="86">
        <f t="shared" si="31"/>
        <v>-100000</v>
      </c>
      <c r="BG35" s="86">
        <f t="shared" si="31"/>
        <v>-100000</v>
      </c>
      <c r="BH35" s="86">
        <f t="shared" si="31"/>
        <v>-100000</v>
      </c>
      <c r="BI35" s="86">
        <f t="shared" si="31"/>
        <v>-100000</v>
      </c>
      <c r="BJ35" s="86">
        <f t="shared" si="31"/>
        <v>-100000</v>
      </c>
      <c r="BK35" s="91">
        <f t="shared" si="32"/>
        <v>-100000</v>
      </c>
      <c r="BL35" s="86">
        <f t="shared" si="33"/>
        <v>-1</v>
      </c>
      <c r="BM35" s="86">
        <f t="shared" si="34"/>
        <v>-100000</v>
      </c>
      <c r="BN35" s="86">
        <f t="shared" si="34"/>
        <v>-100000</v>
      </c>
      <c r="BO35" s="86">
        <f t="shared" si="34"/>
        <v>-100000</v>
      </c>
      <c r="BP35" s="86">
        <f t="shared" si="34"/>
        <v>-100000</v>
      </c>
      <c r="BQ35" s="86">
        <f t="shared" si="34"/>
        <v>-100000</v>
      </c>
      <c r="BR35" s="86">
        <f t="shared" si="34"/>
        <v>-100000</v>
      </c>
      <c r="BS35" s="86">
        <f t="shared" si="34"/>
        <v>-100000</v>
      </c>
      <c r="BT35" s="86">
        <f t="shared" si="34"/>
        <v>-100000</v>
      </c>
      <c r="BU35" s="86">
        <f t="shared" si="34"/>
        <v>-100000</v>
      </c>
      <c r="BV35" s="86">
        <f t="shared" si="34"/>
        <v>-100000</v>
      </c>
      <c r="BW35" s="86"/>
      <c r="BX35" s="86"/>
      <c r="BY35" s="86"/>
      <c r="BZ35" s="86"/>
      <c r="CA35" s="86"/>
    </row>
    <row r="36" spans="2:79" ht="13.5">
      <c r="B36" s="15"/>
      <c r="C36" s="16"/>
      <c r="D36" s="17"/>
      <c r="E36" s="17"/>
      <c r="F36" s="17"/>
      <c r="G36" s="18"/>
      <c r="H36" s="19"/>
      <c r="I36" s="20"/>
      <c r="J36" s="21">
        <f t="shared" si="4"/>
      </c>
      <c r="K36" s="22">
        <f t="shared" si="5"/>
      </c>
      <c r="L36" s="23">
        <f t="shared" si="6"/>
      </c>
      <c r="M36" s="22">
        <f t="shared" si="7"/>
      </c>
      <c r="N36" s="24"/>
      <c r="O36" s="25"/>
      <c r="P36" s="25"/>
      <c r="Q36" s="25"/>
      <c r="R36" s="25"/>
      <c r="S36" s="25"/>
      <c r="T36" s="25"/>
      <c r="U36" s="25"/>
      <c r="V36" s="31"/>
      <c r="W36" s="183">
        <f t="shared" si="8"/>
      </c>
      <c r="X36" s="27"/>
      <c r="Y36" s="28">
        <f>IF(OR(G36="",$C$2=2),"",VLOOKUP(main!X36,$X$6:$Z$12,2,FALSE))</f>
      </c>
      <c r="Z36" s="29">
        <f>IF(OR(X36="",$C$2=1),"",VLOOKUP(main!X36,$X$6:$Z$12,3,FALSE))</f>
      </c>
      <c r="AA36" s="30"/>
      <c r="AB36" s="24">
        <f>IF(X36="","",IF($C$2=1,main!N36*(main!Y36+1),main!N36+main!Z36+AA36))</f>
      </c>
      <c r="AC36" s="25">
        <f t="shared" si="9"/>
      </c>
      <c r="AD36" s="25">
        <f t="shared" si="10"/>
      </c>
      <c r="AE36" s="25">
        <f t="shared" si="11"/>
      </c>
      <c r="AF36" s="25">
        <f t="shared" si="12"/>
      </c>
      <c r="AG36" s="25">
        <f t="shared" si="13"/>
      </c>
      <c r="AH36" s="25">
        <f t="shared" si="14"/>
      </c>
      <c r="AI36" s="25">
        <f t="shared" si="15"/>
      </c>
      <c r="AJ36" s="31">
        <f t="shared" si="16"/>
      </c>
      <c r="AK36" s="32">
        <f t="shared" si="17"/>
        <v>0</v>
      </c>
      <c r="AL36" s="33">
        <f t="shared" si="18"/>
      </c>
      <c r="AM36" s="26">
        <f t="shared" si="19"/>
      </c>
      <c r="AN36" s="34">
        <f t="shared" si="20"/>
      </c>
      <c r="AO36" s="35">
        <f t="shared" si="21"/>
      </c>
      <c r="AQ36" s="92">
        <f t="shared" si="22"/>
        <v>-1</v>
      </c>
      <c r="AR36" s="90">
        <f t="shared" si="23"/>
        <v>-100000</v>
      </c>
      <c r="AS36" s="90">
        <f t="shared" si="24"/>
        <v>-100000</v>
      </c>
      <c r="AT36" s="90">
        <f t="shared" si="25"/>
        <v>-100000</v>
      </c>
      <c r="AU36" s="90">
        <v>-100000</v>
      </c>
      <c r="AV36" s="91">
        <f t="shared" si="26"/>
        <v>-1</v>
      </c>
      <c r="AW36" s="90">
        <f t="shared" si="27"/>
        <v>-100000</v>
      </c>
      <c r="AX36" s="90">
        <f t="shared" si="28"/>
        <v>-100000</v>
      </c>
      <c r="AY36" s="90">
        <f t="shared" si="29"/>
        <v>-100000</v>
      </c>
      <c r="AZ36" s="86">
        <f t="shared" si="30"/>
        <v>-1</v>
      </c>
      <c r="BA36" s="86">
        <f t="shared" si="31"/>
        <v>-100000</v>
      </c>
      <c r="BB36" s="86">
        <f t="shared" si="31"/>
        <v>-100000</v>
      </c>
      <c r="BC36" s="86">
        <f t="shared" si="31"/>
        <v>-100000</v>
      </c>
      <c r="BD36" s="86">
        <f t="shared" si="31"/>
        <v>-100000</v>
      </c>
      <c r="BE36" s="86">
        <f t="shared" si="31"/>
        <v>-100000</v>
      </c>
      <c r="BF36" s="86">
        <f t="shared" si="31"/>
        <v>-100000</v>
      </c>
      <c r="BG36" s="86">
        <f t="shared" si="31"/>
        <v>-100000</v>
      </c>
      <c r="BH36" s="86">
        <f t="shared" si="31"/>
        <v>-100000</v>
      </c>
      <c r="BI36" s="86">
        <f t="shared" si="31"/>
        <v>-100000</v>
      </c>
      <c r="BJ36" s="86">
        <f t="shared" si="31"/>
        <v>-100000</v>
      </c>
      <c r="BK36" s="91">
        <f t="shared" si="32"/>
        <v>-100000</v>
      </c>
      <c r="BL36" s="86">
        <f t="shared" si="33"/>
        <v>-1</v>
      </c>
      <c r="BM36" s="86">
        <f t="shared" si="34"/>
        <v>-100000</v>
      </c>
      <c r="BN36" s="86">
        <f t="shared" si="34"/>
        <v>-100000</v>
      </c>
      <c r="BO36" s="86">
        <f t="shared" si="34"/>
        <v>-100000</v>
      </c>
      <c r="BP36" s="86">
        <f t="shared" si="34"/>
        <v>-100000</v>
      </c>
      <c r="BQ36" s="86">
        <f t="shared" si="34"/>
        <v>-100000</v>
      </c>
      <c r="BR36" s="86">
        <f t="shared" si="34"/>
        <v>-100000</v>
      </c>
      <c r="BS36" s="86">
        <f t="shared" si="34"/>
        <v>-100000</v>
      </c>
      <c r="BT36" s="86">
        <f t="shared" si="34"/>
        <v>-100000</v>
      </c>
      <c r="BU36" s="86">
        <f t="shared" si="34"/>
        <v>-100000</v>
      </c>
      <c r="BV36" s="86">
        <f t="shared" si="34"/>
        <v>-100000</v>
      </c>
      <c r="BW36" s="86"/>
      <c r="BX36" s="86"/>
      <c r="BY36" s="86"/>
      <c r="BZ36" s="86"/>
      <c r="CA36" s="86"/>
    </row>
    <row r="37" spans="2:79" ht="13.5">
      <c r="B37" s="15"/>
      <c r="C37" s="16"/>
      <c r="D37" s="17"/>
      <c r="E37" s="17"/>
      <c r="F37" s="17"/>
      <c r="G37" s="18"/>
      <c r="H37" s="19"/>
      <c r="I37" s="20"/>
      <c r="J37" s="21">
        <f t="shared" si="4"/>
      </c>
      <c r="K37" s="22">
        <f t="shared" si="5"/>
      </c>
      <c r="L37" s="23">
        <f t="shared" si="6"/>
      </c>
      <c r="M37" s="22">
        <f t="shared" si="7"/>
      </c>
      <c r="N37" s="24"/>
      <c r="O37" s="25"/>
      <c r="P37" s="25"/>
      <c r="Q37" s="25"/>
      <c r="R37" s="25"/>
      <c r="S37" s="25"/>
      <c r="T37" s="25"/>
      <c r="U37" s="25"/>
      <c r="V37" s="31"/>
      <c r="W37" s="183">
        <f t="shared" si="8"/>
      </c>
      <c r="X37" s="27"/>
      <c r="Y37" s="28">
        <f>IF(OR(G37="",$C$2=2),"",VLOOKUP(main!X37,$X$6:$Z$12,2,FALSE))</f>
      </c>
      <c r="Z37" s="29">
        <f>IF(OR(X37="",$C$2=1),"",VLOOKUP(main!X37,$X$6:$Z$12,3,FALSE))</f>
      </c>
      <c r="AA37" s="30"/>
      <c r="AB37" s="24">
        <f>IF(X37="","",IF($C$2=1,main!N37*(main!Y37+1),main!N37+main!Z37+AA37))</f>
      </c>
      <c r="AC37" s="25">
        <f t="shared" si="9"/>
      </c>
      <c r="AD37" s="25">
        <f t="shared" si="10"/>
      </c>
      <c r="AE37" s="25">
        <f t="shared" si="11"/>
      </c>
      <c r="AF37" s="25">
        <f t="shared" si="12"/>
      </c>
      <c r="AG37" s="25">
        <f t="shared" si="13"/>
      </c>
      <c r="AH37" s="25">
        <f t="shared" si="14"/>
      </c>
      <c r="AI37" s="25">
        <f t="shared" si="15"/>
      </c>
      <c r="AJ37" s="31">
        <f t="shared" si="16"/>
      </c>
      <c r="AK37" s="32">
        <f t="shared" si="17"/>
        <v>0</v>
      </c>
      <c r="AL37" s="33">
        <f t="shared" si="18"/>
      </c>
      <c r="AM37" s="26">
        <f t="shared" si="19"/>
      </c>
      <c r="AN37" s="34">
        <f t="shared" si="20"/>
      </c>
      <c r="AO37" s="35">
        <f t="shared" si="21"/>
      </c>
      <c r="AQ37" s="92">
        <f t="shared" si="22"/>
        <v>-1</v>
      </c>
      <c r="AR37" s="90">
        <f t="shared" si="23"/>
        <v>-100000</v>
      </c>
      <c r="AS37" s="90">
        <f t="shared" si="24"/>
        <v>-100000</v>
      </c>
      <c r="AT37" s="90">
        <f t="shared" si="25"/>
        <v>-100000</v>
      </c>
      <c r="AU37" s="90">
        <v>-100000</v>
      </c>
      <c r="AV37" s="91">
        <f t="shared" si="26"/>
        <v>-1</v>
      </c>
      <c r="AW37" s="90">
        <f t="shared" si="27"/>
        <v>-100000</v>
      </c>
      <c r="AX37" s="90">
        <f t="shared" si="28"/>
        <v>-100000</v>
      </c>
      <c r="AY37" s="90">
        <f t="shared" si="29"/>
        <v>-100000</v>
      </c>
      <c r="AZ37" s="86">
        <f t="shared" si="30"/>
        <v>-1</v>
      </c>
      <c r="BA37" s="86">
        <f t="shared" si="31"/>
        <v>-100000</v>
      </c>
      <c r="BB37" s="86">
        <f t="shared" si="31"/>
        <v>-100000</v>
      </c>
      <c r="BC37" s="86">
        <f t="shared" si="31"/>
        <v>-100000</v>
      </c>
      <c r="BD37" s="86">
        <f t="shared" si="31"/>
        <v>-100000</v>
      </c>
      <c r="BE37" s="86">
        <f t="shared" si="31"/>
        <v>-100000</v>
      </c>
      <c r="BF37" s="86">
        <f t="shared" si="31"/>
        <v>-100000</v>
      </c>
      <c r="BG37" s="86">
        <f t="shared" si="31"/>
        <v>-100000</v>
      </c>
      <c r="BH37" s="86">
        <f t="shared" si="31"/>
        <v>-100000</v>
      </c>
      <c r="BI37" s="86">
        <f t="shared" si="31"/>
        <v>-100000</v>
      </c>
      <c r="BJ37" s="86">
        <f t="shared" si="31"/>
        <v>-100000</v>
      </c>
      <c r="BK37" s="91">
        <f t="shared" si="32"/>
        <v>-100000</v>
      </c>
      <c r="BL37" s="86">
        <f t="shared" si="33"/>
        <v>-1</v>
      </c>
      <c r="BM37" s="86">
        <f t="shared" si="34"/>
        <v>-100000</v>
      </c>
      <c r="BN37" s="86">
        <f t="shared" si="34"/>
        <v>-100000</v>
      </c>
      <c r="BO37" s="86">
        <f t="shared" si="34"/>
        <v>-100000</v>
      </c>
      <c r="BP37" s="86">
        <f t="shared" si="34"/>
        <v>-100000</v>
      </c>
      <c r="BQ37" s="86">
        <f t="shared" si="34"/>
        <v>-100000</v>
      </c>
      <c r="BR37" s="86">
        <f t="shared" si="34"/>
        <v>-100000</v>
      </c>
      <c r="BS37" s="86">
        <f t="shared" si="34"/>
        <v>-100000</v>
      </c>
      <c r="BT37" s="86">
        <f t="shared" si="34"/>
        <v>-100000</v>
      </c>
      <c r="BU37" s="86">
        <f t="shared" si="34"/>
        <v>-100000</v>
      </c>
      <c r="BV37" s="86">
        <f t="shared" si="34"/>
        <v>-100000</v>
      </c>
      <c r="BW37" s="86"/>
      <c r="BX37" s="86"/>
      <c r="BY37" s="86"/>
      <c r="BZ37" s="86"/>
      <c r="CA37" s="86"/>
    </row>
    <row r="38" spans="2:79" ht="13.5">
      <c r="B38" s="15"/>
      <c r="C38" s="16"/>
      <c r="D38" s="17"/>
      <c r="E38" s="17"/>
      <c r="F38" s="17"/>
      <c r="G38" s="18"/>
      <c r="H38" s="19"/>
      <c r="I38" s="20"/>
      <c r="J38" s="21">
        <f t="shared" si="4"/>
      </c>
      <c r="K38" s="22">
        <f t="shared" si="5"/>
      </c>
      <c r="L38" s="23">
        <f t="shared" si="6"/>
      </c>
      <c r="M38" s="22">
        <f t="shared" si="7"/>
      </c>
      <c r="N38" s="24"/>
      <c r="O38" s="25"/>
      <c r="P38" s="25"/>
      <c r="Q38" s="25"/>
      <c r="R38" s="25"/>
      <c r="S38" s="25"/>
      <c r="T38" s="25"/>
      <c r="U38" s="25"/>
      <c r="V38" s="31"/>
      <c r="W38" s="183">
        <f t="shared" si="8"/>
      </c>
      <c r="X38" s="27"/>
      <c r="Y38" s="28">
        <f>IF(OR(G38="",$C$2=2),"",VLOOKUP(main!X38,$X$6:$Z$12,2,FALSE))</f>
      </c>
      <c r="Z38" s="29">
        <f>IF(OR(X38="",$C$2=1),"",VLOOKUP(main!X38,$X$6:$Z$12,3,FALSE))</f>
      </c>
      <c r="AA38" s="30"/>
      <c r="AB38" s="24">
        <f>IF(X38="","",IF($C$2=1,main!N38*(main!Y38+1),main!N38+main!Z38+AA38))</f>
      </c>
      <c r="AC38" s="25">
        <f t="shared" si="9"/>
      </c>
      <c r="AD38" s="25">
        <f t="shared" si="10"/>
      </c>
      <c r="AE38" s="25">
        <f t="shared" si="11"/>
      </c>
      <c r="AF38" s="25">
        <f t="shared" si="12"/>
      </c>
      <c r="AG38" s="25">
        <f t="shared" si="13"/>
      </c>
      <c r="AH38" s="25">
        <f t="shared" si="14"/>
      </c>
      <c r="AI38" s="25">
        <f t="shared" si="15"/>
      </c>
      <c r="AJ38" s="31">
        <f t="shared" si="16"/>
      </c>
      <c r="AK38" s="32">
        <f t="shared" si="17"/>
        <v>0</v>
      </c>
      <c r="AL38" s="33">
        <f t="shared" si="18"/>
      </c>
      <c r="AM38" s="26">
        <f t="shared" si="19"/>
      </c>
      <c r="AN38" s="34">
        <f t="shared" si="20"/>
      </c>
      <c r="AO38" s="35">
        <f t="shared" si="21"/>
      </c>
      <c r="AQ38" s="92">
        <f t="shared" si="22"/>
        <v>-1</v>
      </c>
      <c r="AR38" s="90">
        <f t="shared" si="23"/>
        <v>-100000</v>
      </c>
      <c r="AS38" s="90">
        <f t="shared" si="24"/>
        <v>-100000</v>
      </c>
      <c r="AT38" s="90">
        <f t="shared" si="25"/>
        <v>-100000</v>
      </c>
      <c r="AU38" s="90">
        <v>-100000</v>
      </c>
      <c r="AV38" s="91">
        <f t="shared" si="26"/>
        <v>-1</v>
      </c>
      <c r="AW38" s="90">
        <f t="shared" si="27"/>
        <v>-100000</v>
      </c>
      <c r="AX38" s="90">
        <f t="shared" si="28"/>
        <v>-100000</v>
      </c>
      <c r="AY38" s="90">
        <f t="shared" si="29"/>
        <v>-100000</v>
      </c>
      <c r="AZ38" s="86">
        <f t="shared" si="30"/>
        <v>-1</v>
      </c>
      <c r="BA38" s="86">
        <f t="shared" si="31"/>
        <v>-100000</v>
      </c>
      <c r="BB38" s="86">
        <f t="shared" si="31"/>
        <v>-100000</v>
      </c>
      <c r="BC38" s="86">
        <f t="shared" si="31"/>
        <v>-100000</v>
      </c>
      <c r="BD38" s="86">
        <f t="shared" si="31"/>
        <v>-100000</v>
      </c>
      <c r="BE38" s="86">
        <f t="shared" si="31"/>
        <v>-100000</v>
      </c>
      <c r="BF38" s="86">
        <f t="shared" si="31"/>
        <v>-100000</v>
      </c>
      <c r="BG38" s="86">
        <f t="shared" si="31"/>
        <v>-100000</v>
      </c>
      <c r="BH38" s="86">
        <f t="shared" si="31"/>
        <v>-100000</v>
      </c>
      <c r="BI38" s="86">
        <f t="shared" si="31"/>
        <v>-100000</v>
      </c>
      <c r="BJ38" s="86">
        <f t="shared" si="31"/>
        <v>-100000</v>
      </c>
      <c r="BK38" s="91">
        <f t="shared" si="32"/>
        <v>-100000</v>
      </c>
      <c r="BL38" s="86">
        <f t="shared" si="33"/>
        <v>-1</v>
      </c>
      <c r="BM38" s="86">
        <f t="shared" si="34"/>
        <v>-100000</v>
      </c>
      <c r="BN38" s="86">
        <f t="shared" si="34"/>
        <v>-100000</v>
      </c>
      <c r="BO38" s="86">
        <f t="shared" si="34"/>
        <v>-100000</v>
      </c>
      <c r="BP38" s="86">
        <f t="shared" si="34"/>
        <v>-100000</v>
      </c>
      <c r="BQ38" s="86">
        <f t="shared" si="34"/>
        <v>-100000</v>
      </c>
      <c r="BR38" s="86">
        <f t="shared" si="34"/>
        <v>-100000</v>
      </c>
      <c r="BS38" s="86">
        <f t="shared" si="34"/>
        <v>-100000</v>
      </c>
      <c r="BT38" s="86">
        <f t="shared" si="34"/>
        <v>-100000</v>
      </c>
      <c r="BU38" s="86">
        <f t="shared" si="34"/>
        <v>-100000</v>
      </c>
      <c r="BV38" s="86">
        <f t="shared" si="34"/>
        <v>-100000</v>
      </c>
      <c r="BW38" s="86"/>
      <c r="BX38" s="86"/>
      <c r="BY38" s="86"/>
      <c r="BZ38" s="86"/>
      <c r="CA38" s="86"/>
    </row>
    <row r="39" spans="2:79" ht="13.5">
      <c r="B39" s="15"/>
      <c r="C39" s="16"/>
      <c r="D39" s="17"/>
      <c r="E39" s="17"/>
      <c r="F39" s="17"/>
      <c r="G39" s="18"/>
      <c r="H39" s="19"/>
      <c r="I39" s="20"/>
      <c r="J39" s="21">
        <f t="shared" si="4"/>
      </c>
      <c r="K39" s="22">
        <f t="shared" si="5"/>
      </c>
      <c r="L39" s="23">
        <f t="shared" si="6"/>
      </c>
      <c r="M39" s="22">
        <f t="shared" si="7"/>
      </c>
      <c r="N39" s="24"/>
      <c r="O39" s="25"/>
      <c r="P39" s="25"/>
      <c r="Q39" s="25"/>
      <c r="R39" s="25"/>
      <c r="S39" s="25"/>
      <c r="T39" s="25"/>
      <c r="U39" s="25"/>
      <c r="V39" s="31"/>
      <c r="W39" s="183">
        <f t="shared" si="8"/>
      </c>
      <c r="X39" s="27"/>
      <c r="Y39" s="28">
        <f>IF(OR(G39="",$C$2=2),"",VLOOKUP(main!X39,$X$6:$Z$12,2,FALSE))</f>
      </c>
      <c r="Z39" s="29">
        <f>IF(OR(X39="",$C$2=1),"",VLOOKUP(main!X39,$X$6:$Z$12,3,FALSE))</f>
      </c>
      <c r="AA39" s="30"/>
      <c r="AB39" s="24">
        <f>IF(X39="","",IF($C$2=1,main!N39*(main!Y39+1),main!N39+main!Z39+AA39))</f>
      </c>
      <c r="AC39" s="25">
        <f t="shared" si="9"/>
      </c>
      <c r="AD39" s="25">
        <f t="shared" si="10"/>
      </c>
      <c r="AE39" s="25">
        <f t="shared" si="11"/>
      </c>
      <c r="AF39" s="25">
        <f t="shared" si="12"/>
      </c>
      <c r="AG39" s="25">
        <f t="shared" si="13"/>
      </c>
      <c r="AH39" s="25">
        <f t="shared" si="14"/>
      </c>
      <c r="AI39" s="25">
        <f t="shared" si="15"/>
      </c>
      <c r="AJ39" s="31">
        <f t="shared" si="16"/>
      </c>
      <c r="AK39" s="32">
        <f t="shared" si="17"/>
        <v>0</v>
      </c>
      <c r="AL39" s="33">
        <f t="shared" si="18"/>
      </c>
      <c r="AM39" s="26">
        <f t="shared" si="19"/>
      </c>
      <c r="AN39" s="34">
        <f t="shared" si="20"/>
      </c>
      <c r="AO39" s="35">
        <f t="shared" si="21"/>
      </c>
      <c r="AQ39" s="92">
        <f t="shared" si="22"/>
        <v>-1</v>
      </c>
      <c r="AR39" s="90">
        <f t="shared" si="23"/>
        <v>-100000</v>
      </c>
      <c r="AS39" s="90">
        <f t="shared" si="24"/>
        <v>-100000</v>
      </c>
      <c r="AT39" s="90">
        <f t="shared" si="25"/>
        <v>-100000</v>
      </c>
      <c r="AU39" s="90">
        <v>-100000</v>
      </c>
      <c r="AV39" s="91">
        <f t="shared" si="26"/>
        <v>-1</v>
      </c>
      <c r="AW39" s="90">
        <f t="shared" si="27"/>
        <v>-100000</v>
      </c>
      <c r="AX39" s="90">
        <f t="shared" si="28"/>
        <v>-100000</v>
      </c>
      <c r="AY39" s="90">
        <f t="shared" si="29"/>
        <v>-100000</v>
      </c>
      <c r="AZ39" s="86">
        <f t="shared" si="30"/>
        <v>-1</v>
      </c>
      <c r="BA39" s="86">
        <f t="shared" si="31"/>
        <v>-100000</v>
      </c>
      <c r="BB39" s="86">
        <f t="shared" si="31"/>
        <v>-100000</v>
      </c>
      <c r="BC39" s="86">
        <f t="shared" si="31"/>
        <v>-100000</v>
      </c>
      <c r="BD39" s="86">
        <f t="shared" si="31"/>
        <v>-100000</v>
      </c>
      <c r="BE39" s="86">
        <f t="shared" si="31"/>
        <v>-100000</v>
      </c>
      <c r="BF39" s="86">
        <f t="shared" si="31"/>
        <v>-100000</v>
      </c>
      <c r="BG39" s="86">
        <f t="shared" si="31"/>
        <v>-100000</v>
      </c>
      <c r="BH39" s="86">
        <f t="shared" si="31"/>
        <v>-100000</v>
      </c>
      <c r="BI39" s="86">
        <f t="shared" si="31"/>
        <v>-100000</v>
      </c>
      <c r="BJ39" s="86">
        <f t="shared" si="31"/>
        <v>-100000</v>
      </c>
      <c r="BK39" s="91">
        <f t="shared" si="32"/>
        <v>-100000</v>
      </c>
      <c r="BL39" s="86">
        <f t="shared" si="33"/>
        <v>-1</v>
      </c>
      <c r="BM39" s="86">
        <f t="shared" si="34"/>
        <v>-100000</v>
      </c>
      <c r="BN39" s="86">
        <f t="shared" si="34"/>
        <v>-100000</v>
      </c>
      <c r="BO39" s="86">
        <f t="shared" si="34"/>
        <v>-100000</v>
      </c>
      <c r="BP39" s="86">
        <f t="shared" si="34"/>
        <v>-100000</v>
      </c>
      <c r="BQ39" s="86">
        <f t="shared" si="34"/>
        <v>-100000</v>
      </c>
      <c r="BR39" s="86">
        <f t="shared" si="34"/>
        <v>-100000</v>
      </c>
      <c r="BS39" s="86">
        <f t="shared" si="34"/>
        <v>-100000</v>
      </c>
      <c r="BT39" s="86">
        <f t="shared" si="34"/>
        <v>-100000</v>
      </c>
      <c r="BU39" s="86">
        <f t="shared" si="34"/>
        <v>-100000</v>
      </c>
      <c r="BV39" s="86">
        <f t="shared" si="34"/>
        <v>-100000</v>
      </c>
      <c r="BW39" s="86"/>
      <c r="BX39" s="86"/>
      <c r="BY39" s="86"/>
      <c r="BZ39" s="86"/>
      <c r="CA39" s="86"/>
    </row>
    <row r="40" spans="2:79" ht="13.5">
      <c r="B40" s="15"/>
      <c r="C40" s="16"/>
      <c r="D40" s="17"/>
      <c r="E40" s="17"/>
      <c r="F40" s="17"/>
      <c r="G40" s="18"/>
      <c r="H40" s="19"/>
      <c r="I40" s="20"/>
      <c r="J40" s="21">
        <f t="shared" si="4"/>
      </c>
      <c r="K40" s="22">
        <f t="shared" si="5"/>
      </c>
      <c r="L40" s="23">
        <f t="shared" si="6"/>
      </c>
      <c r="M40" s="22">
        <f t="shared" si="7"/>
      </c>
      <c r="N40" s="24"/>
      <c r="O40" s="25"/>
      <c r="P40" s="25"/>
      <c r="Q40" s="25"/>
      <c r="R40" s="25"/>
      <c r="S40" s="25"/>
      <c r="T40" s="25"/>
      <c r="U40" s="25"/>
      <c r="V40" s="31"/>
      <c r="W40" s="183">
        <f t="shared" si="8"/>
      </c>
      <c r="X40" s="27"/>
      <c r="Y40" s="28">
        <f>IF(OR(G40="",$C$2=2),"",VLOOKUP(main!X40,$X$6:$Z$12,2,FALSE))</f>
      </c>
      <c r="Z40" s="29">
        <f>IF(OR(X40="",$C$2=1),"",VLOOKUP(main!X40,$X$6:$Z$12,3,FALSE))</f>
      </c>
      <c r="AA40" s="30"/>
      <c r="AB40" s="24">
        <f>IF(X40="","",IF($C$2=1,main!N40*(main!Y40+1),main!N40+main!Z40+AA40))</f>
      </c>
      <c r="AC40" s="25">
        <f t="shared" si="9"/>
      </c>
      <c r="AD40" s="25">
        <f t="shared" si="10"/>
      </c>
      <c r="AE40" s="25">
        <f t="shared" si="11"/>
      </c>
      <c r="AF40" s="25">
        <f t="shared" si="12"/>
      </c>
      <c r="AG40" s="25">
        <f t="shared" si="13"/>
      </c>
      <c r="AH40" s="25">
        <f t="shared" si="14"/>
      </c>
      <c r="AI40" s="25">
        <f t="shared" si="15"/>
      </c>
      <c r="AJ40" s="31">
        <f t="shared" si="16"/>
      </c>
      <c r="AK40" s="32">
        <f t="shared" si="17"/>
        <v>0</v>
      </c>
      <c r="AL40" s="33">
        <f t="shared" si="18"/>
      </c>
      <c r="AM40" s="26">
        <f t="shared" si="19"/>
      </c>
      <c r="AN40" s="34">
        <f t="shared" si="20"/>
      </c>
      <c r="AO40" s="35">
        <f t="shared" si="21"/>
      </c>
      <c r="AQ40" s="92">
        <f t="shared" si="22"/>
        <v>-1</v>
      </c>
      <c r="AR40" s="90">
        <f t="shared" si="23"/>
        <v>-100000</v>
      </c>
      <c r="AS40" s="90">
        <f t="shared" si="24"/>
        <v>-100000</v>
      </c>
      <c r="AT40" s="90">
        <f t="shared" si="25"/>
        <v>-100000</v>
      </c>
      <c r="AU40" s="90">
        <v>-100000</v>
      </c>
      <c r="AV40" s="91">
        <f t="shared" si="26"/>
        <v>-1</v>
      </c>
      <c r="AW40" s="90">
        <f t="shared" si="27"/>
        <v>-100000</v>
      </c>
      <c r="AX40" s="90">
        <f t="shared" si="28"/>
        <v>-100000</v>
      </c>
      <c r="AY40" s="90">
        <f t="shared" si="29"/>
        <v>-100000</v>
      </c>
      <c r="AZ40" s="86">
        <f t="shared" si="30"/>
        <v>-1</v>
      </c>
      <c r="BA40" s="86">
        <f t="shared" si="31"/>
        <v>-100000</v>
      </c>
      <c r="BB40" s="86">
        <f t="shared" si="31"/>
        <v>-100000</v>
      </c>
      <c r="BC40" s="86">
        <f t="shared" si="31"/>
        <v>-100000</v>
      </c>
      <c r="BD40" s="86">
        <f t="shared" si="31"/>
        <v>-100000</v>
      </c>
      <c r="BE40" s="86">
        <f t="shared" si="31"/>
        <v>-100000</v>
      </c>
      <c r="BF40" s="86">
        <f t="shared" si="31"/>
        <v>-100000</v>
      </c>
      <c r="BG40" s="86">
        <f t="shared" si="31"/>
        <v>-100000</v>
      </c>
      <c r="BH40" s="86">
        <f t="shared" si="31"/>
        <v>-100000</v>
      </c>
      <c r="BI40" s="86">
        <f t="shared" si="31"/>
        <v>-100000</v>
      </c>
      <c r="BJ40" s="86">
        <f t="shared" si="31"/>
        <v>-100000</v>
      </c>
      <c r="BK40" s="91">
        <f t="shared" si="32"/>
        <v>-100000</v>
      </c>
      <c r="BL40" s="86">
        <f t="shared" si="33"/>
        <v>-1</v>
      </c>
      <c r="BM40" s="86">
        <f t="shared" si="34"/>
        <v>-100000</v>
      </c>
      <c r="BN40" s="86">
        <f t="shared" si="34"/>
        <v>-100000</v>
      </c>
      <c r="BO40" s="86">
        <f t="shared" si="34"/>
        <v>-100000</v>
      </c>
      <c r="BP40" s="86">
        <f t="shared" si="34"/>
        <v>-100000</v>
      </c>
      <c r="BQ40" s="86">
        <f t="shared" si="34"/>
        <v>-100000</v>
      </c>
      <c r="BR40" s="86">
        <f t="shared" si="34"/>
        <v>-100000</v>
      </c>
      <c r="BS40" s="86">
        <f t="shared" si="34"/>
        <v>-100000</v>
      </c>
      <c r="BT40" s="86">
        <f t="shared" si="34"/>
        <v>-100000</v>
      </c>
      <c r="BU40" s="86">
        <f t="shared" si="34"/>
        <v>-100000</v>
      </c>
      <c r="BV40" s="86">
        <f t="shared" si="34"/>
        <v>-100000</v>
      </c>
      <c r="BW40" s="86"/>
      <c r="BX40" s="86"/>
      <c r="BY40" s="86"/>
      <c r="BZ40" s="86"/>
      <c r="CA40" s="86"/>
    </row>
    <row r="41" spans="2:79" ht="13.5">
      <c r="B41" s="15"/>
      <c r="C41" s="16"/>
      <c r="D41" s="17"/>
      <c r="E41" s="17"/>
      <c r="F41" s="17"/>
      <c r="G41" s="18"/>
      <c r="H41" s="19"/>
      <c r="I41" s="20"/>
      <c r="J41" s="21">
        <f t="shared" si="4"/>
      </c>
      <c r="K41" s="22">
        <f t="shared" si="5"/>
      </c>
      <c r="L41" s="23">
        <f t="shared" si="6"/>
      </c>
      <c r="M41" s="22">
        <f t="shared" si="7"/>
      </c>
      <c r="N41" s="24"/>
      <c r="O41" s="25"/>
      <c r="P41" s="25"/>
      <c r="Q41" s="25"/>
      <c r="R41" s="25"/>
      <c r="S41" s="25"/>
      <c r="T41" s="25"/>
      <c r="U41" s="25"/>
      <c r="V41" s="31"/>
      <c r="W41" s="183">
        <f t="shared" si="8"/>
      </c>
      <c r="X41" s="27"/>
      <c r="Y41" s="28">
        <f>IF(OR(G41="",$C$2=2),"",VLOOKUP(main!X41,$X$6:$Z$12,2,FALSE))</f>
      </c>
      <c r="Z41" s="29">
        <f>IF(OR(X41="",$C$2=1),"",VLOOKUP(main!X41,$X$6:$Z$12,3,FALSE))</f>
      </c>
      <c r="AA41" s="30"/>
      <c r="AB41" s="24">
        <f>IF(X41="","",IF($C$2=1,main!N41*(main!Y41+1),main!N41+main!Z41+AA41))</f>
      </c>
      <c r="AC41" s="25">
        <f t="shared" si="9"/>
      </c>
      <c r="AD41" s="25">
        <f t="shared" si="10"/>
      </c>
      <c r="AE41" s="25">
        <f t="shared" si="11"/>
      </c>
      <c r="AF41" s="25">
        <f t="shared" si="12"/>
      </c>
      <c r="AG41" s="25">
        <f t="shared" si="13"/>
      </c>
      <c r="AH41" s="25">
        <f t="shared" si="14"/>
      </c>
      <c r="AI41" s="25">
        <f t="shared" si="15"/>
      </c>
      <c r="AJ41" s="31">
        <f t="shared" si="16"/>
      </c>
      <c r="AK41" s="32">
        <f t="shared" si="17"/>
        <v>0</v>
      </c>
      <c r="AL41" s="33">
        <f t="shared" si="18"/>
      </c>
      <c r="AM41" s="26">
        <f t="shared" si="19"/>
      </c>
      <c r="AN41" s="34">
        <f t="shared" si="20"/>
      </c>
      <c r="AO41" s="35">
        <f t="shared" si="21"/>
      </c>
      <c r="AQ41" s="92">
        <f t="shared" si="22"/>
        <v>-1</v>
      </c>
      <c r="AR41" s="90">
        <f t="shared" si="23"/>
        <v>-100000</v>
      </c>
      <c r="AS41" s="90">
        <f t="shared" si="24"/>
        <v>-100000</v>
      </c>
      <c r="AT41" s="90">
        <f t="shared" si="25"/>
        <v>-100000</v>
      </c>
      <c r="AU41" s="90">
        <v>-100000</v>
      </c>
      <c r="AV41" s="91">
        <f t="shared" si="26"/>
        <v>-1</v>
      </c>
      <c r="AW41" s="90">
        <f t="shared" si="27"/>
        <v>-100000</v>
      </c>
      <c r="AX41" s="90">
        <f t="shared" si="28"/>
        <v>-100000</v>
      </c>
      <c r="AY41" s="90">
        <f t="shared" si="29"/>
        <v>-100000</v>
      </c>
      <c r="AZ41" s="86">
        <f t="shared" si="30"/>
        <v>-1</v>
      </c>
      <c r="BA41" s="86">
        <f t="shared" si="31"/>
        <v>-100000</v>
      </c>
      <c r="BB41" s="86">
        <f t="shared" si="31"/>
        <v>-100000</v>
      </c>
      <c r="BC41" s="86">
        <f t="shared" si="31"/>
        <v>-100000</v>
      </c>
      <c r="BD41" s="86">
        <f t="shared" si="31"/>
        <v>-100000</v>
      </c>
      <c r="BE41" s="86">
        <f t="shared" si="31"/>
        <v>-100000</v>
      </c>
      <c r="BF41" s="86">
        <f t="shared" si="31"/>
        <v>-100000</v>
      </c>
      <c r="BG41" s="86">
        <f t="shared" si="31"/>
        <v>-100000</v>
      </c>
      <c r="BH41" s="86">
        <f t="shared" si="31"/>
        <v>-100000</v>
      </c>
      <c r="BI41" s="86">
        <f t="shared" si="31"/>
        <v>-100000</v>
      </c>
      <c r="BJ41" s="86">
        <f t="shared" si="31"/>
        <v>-100000</v>
      </c>
      <c r="BK41" s="91">
        <f t="shared" si="32"/>
        <v>-100000</v>
      </c>
      <c r="BL41" s="86">
        <f t="shared" si="33"/>
        <v>-1</v>
      </c>
      <c r="BM41" s="86">
        <f t="shared" si="34"/>
        <v>-100000</v>
      </c>
      <c r="BN41" s="86">
        <f t="shared" si="34"/>
        <v>-100000</v>
      </c>
      <c r="BO41" s="86">
        <f t="shared" si="34"/>
        <v>-100000</v>
      </c>
      <c r="BP41" s="86">
        <f t="shared" si="34"/>
        <v>-100000</v>
      </c>
      <c r="BQ41" s="86">
        <f t="shared" si="34"/>
        <v>-100000</v>
      </c>
      <c r="BR41" s="86">
        <f t="shared" si="34"/>
        <v>-100000</v>
      </c>
      <c r="BS41" s="86">
        <f t="shared" si="34"/>
        <v>-100000</v>
      </c>
      <c r="BT41" s="86">
        <f t="shared" si="34"/>
        <v>-100000</v>
      </c>
      <c r="BU41" s="86">
        <f t="shared" si="34"/>
        <v>-100000</v>
      </c>
      <c r="BV41" s="86">
        <f t="shared" si="34"/>
        <v>-100000</v>
      </c>
      <c r="BW41" s="86"/>
      <c r="BX41" s="86"/>
      <c r="BY41" s="86"/>
      <c r="BZ41" s="86"/>
      <c r="CA41" s="86"/>
    </row>
    <row r="42" spans="2:79" ht="13.5">
      <c r="B42" s="15"/>
      <c r="C42" s="16"/>
      <c r="D42" s="17"/>
      <c r="E42" s="17"/>
      <c r="F42" s="17"/>
      <c r="G42" s="18"/>
      <c r="H42" s="19"/>
      <c r="I42" s="20"/>
      <c r="J42" s="21">
        <f t="shared" si="4"/>
      </c>
      <c r="K42" s="22">
        <f t="shared" si="5"/>
      </c>
      <c r="L42" s="23">
        <f t="shared" si="6"/>
      </c>
      <c r="M42" s="22">
        <f t="shared" si="7"/>
      </c>
      <c r="N42" s="24"/>
      <c r="O42" s="25"/>
      <c r="P42" s="25"/>
      <c r="Q42" s="25"/>
      <c r="R42" s="25"/>
      <c r="S42" s="25"/>
      <c r="T42" s="25"/>
      <c r="U42" s="25"/>
      <c r="V42" s="31"/>
      <c r="W42" s="183">
        <f t="shared" si="8"/>
      </c>
      <c r="X42" s="27"/>
      <c r="Y42" s="28">
        <f>IF(OR(G42="",$C$2=2),"",VLOOKUP(main!X42,$X$6:$Z$12,2,FALSE))</f>
      </c>
      <c r="Z42" s="29">
        <f>IF(OR(X42="",$C$2=1),"",VLOOKUP(main!X42,$X$6:$Z$12,3,FALSE))</f>
      </c>
      <c r="AA42" s="30"/>
      <c r="AB42" s="24">
        <f>IF(X42="","",IF($C$2=1,main!N42*(main!Y42+1),main!N42+main!Z42+AA42))</f>
      </c>
      <c r="AC42" s="25">
        <f t="shared" si="9"/>
      </c>
      <c r="AD42" s="25">
        <f t="shared" si="10"/>
      </c>
      <c r="AE42" s="25">
        <f t="shared" si="11"/>
      </c>
      <c r="AF42" s="25">
        <f t="shared" si="12"/>
      </c>
      <c r="AG42" s="25">
        <f t="shared" si="13"/>
      </c>
      <c r="AH42" s="25">
        <f t="shared" si="14"/>
      </c>
      <c r="AI42" s="25">
        <f t="shared" si="15"/>
      </c>
      <c r="AJ42" s="31">
        <f t="shared" si="16"/>
      </c>
      <c r="AK42" s="32">
        <f t="shared" si="17"/>
        <v>0</v>
      </c>
      <c r="AL42" s="33">
        <f t="shared" si="18"/>
      </c>
      <c r="AM42" s="26">
        <f t="shared" si="19"/>
      </c>
      <c r="AN42" s="34">
        <f t="shared" si="20"/>
      </c>
      <c r="AO42" s="35">
        <f t="shared" si="21"/>
      </c>
      <c r="AQ42" s="92">
        <f t="shared" si="22"/>
        <v>-1</v>
      </c>
      <c r="AR42" s="90">
        <f t="shared" si="23"/>
        <v>-100000</v>
      </c>
      <c r="AS42" s="90">
        <f t="shared" si="24"/>
        <v>-100000</v>
      </c>
      <c r="AT42" s="90">
        <f t="shared" si="25"/>
        <v>-100000</v>
      </c>
      <c r="AU42" s="90">
        <v>-100000</v>
      </c>
      <c r="AV42" s="91">
        <f t="shared" si="26"/>
        <v>-1</v>
      </c>
      <c r="AW42" s="90">
        <f t="shared" si="27"/>
        <v>-100000</v>
      </c>
      <c r="AX42" s="90">
        <f t="shared" si="28"/>
        <v>-100000</v>
      </c>
      <c r="AY42" s="90">
        <f t="shared" si="29"/>
        <v>-100000</v>
      </c>
      <c r="AZ42" s="86">
        <f t="shared" si="30"/>
        <v>-1</v>
      </c>
      <c r="BA42" s="86">
        <f t="shared" si="31"/>
        <v>-100000</v>
      </c>
      <c r="BB42" s="86">
        <f t="shared" si="31"/>
        <v>-100000</v>
      </c>
      <c r="BC42" s="86">
        <f t="shared" si="31"/>
        <v>-100000</v>
      </c>
      <c r="BD42" s="86">
        <f t="shared" si="31"/>
        <v>-100000</v>
      </c>
      <c r="BE42" s="86">
        <f t="shared" si="31"/>
        <v>-100000</v>
      </c>
      <c r="BF42" s="86">
        <f t="shared" si="31"/>
        <v>-100000</v>
      </c>
      <c r="BG42" s="86">
        <f t="shared" si="31"/>
        <v>-100000</v>
      </c>
      <c r="BH42" s="86">
        <f t="shared" si="31"/>
        <v>-100000</v>
      </c>
      <c r="BI42" s="86">
        <f t="shared" si="31"/>
        <v>-100000</v>
      </c>
      <c r="BJ42" s="86">
        <f t="shared" si="31"/>
        <v>-100000</v>
      </c>
      <c r="BK42" s="91">
        <f t="shared" si="32"/>
        <v>-100000</v>
      </c>
      <c r="BL42" s="86">
        <f t="shared" si="33"/>
        <v>-1</v>
      </c>
      <c r="BM42" s="86">
        <f t="shared" si="34"/>
        <v>-100000</v>
      </c>
      <c r="BN42" s="86">
        <f t="shared" si="34"/>
        <v>-100000</v>
      </c>
      <c r="BO42" s="86">
        <f t="shared" si="34"/>
        <v>-100000</v>
      </c>
      <c r="BP42" s="86">
        <f t="shared" si="34"/>
        <v>-100000</v>
      </c>
      <c r="BQ42" s="86">
        <f t="shared" si="34"/>
        <v>-100000</v>
      </c>
      <c r="BR42" s="86">
        <f t="shared" si="34"/>
        <v>-100000</v>
      </c>
      <c r="BS42" s="86">
        <f t="shared" si="34"/>
        <v>-100000</v>
      </c>
      <c r="BT42" s="86">
        <f t="shared" si="34"/>
        <v>-100000</v>
      </c>
      <c r="BU42" s="86">
        <f t="shared" si="34"/>
        <v>-100000</v>
      </c>
      <c r="BV42" s="86">
        <f t="shared" si="34"/>
        <v>-100000</v>
      </c>
      <c r="BW42" s="86"/>
      <c r="BX42" s="86"/>
      <c r="BY42" s="86"/>
      <c r="BZ42" s="86"/>
      <c r="CA42" s="86"/>
    </row>
    <row r="43" spans="2:79" ht="13.5">
      <c r="B43" s="15"/>
      <c r="C43" s="16"/>
      <c r="D43" s="17"/>
      <c r="E43" s="17"/>
      <c r="F43" s="17"/>
      <c r="G43" s="18"/>
      <c r="H43" s="19"/>
      <c r="I43" s="20"/>
      <c r="J43" s="21">
        <f t="shared" si="4"/>
      </c>
      <c r="K43" s="22">
        <f t="shared" si="5"/>
      </c>
      <c r="L43" s="23">
        <f t="shared" si="6"/>
      </c>
      <c r="M43" s="22">
        <f t="shared" si="7"/>
      </c>
      <c r="N43" s="24"/>
      <c r="O43" s="25"/>
      <c r="P43" s="25"/>
      <c r="Q43" s="25"/>
      <c r="R43" s="25"/>
      <c r="S43" s="25"/>
      <c r="T43" s="25"/>
      <c r="U43" s="25"/>
      <c r="V43" s="31"/>
      <c r="W43" s="183">
        <f t="shared" si="8"/>
      </c>
      <c r="X43" s="27"/>
      <c r="Y43" s="28">
        <f>IF(OR(G43="",$C$2=2),"",VLOOKUP(main!X43,$X$6:$Z$12,2,FALSE))</f>
      </c>
      <c r="Z43" s="29">
        <f>IF(OR(X43="",$C$2=1),"",VLOOKUP(main!X43,$X$6:$Z$12,3,FALSE))</f>
      </c>
      <c r="AA43" s="30"/>
      <c r="AB43" s="24">
        <f>IF(X43="","",IF($C$2=1,main!N43*(main!Y43+1),main!N43+main!Z43+AA43))</f>
      </c>
      <c r="AC43" s="25">
        <f t="shared" si="9"/>
      </c>
      <c r="AD43" s="25">
        <f t="shared" si="10"/>
      </c>
      <c r="AE43" s="25">
        <f t="shared" si="11"/>
      </c>
      <c r="AF43" s="25">
        <f t="shared" si="12"/>
      </c>
      <c r="AG43" s="25">
        <f t="shared" si="13"/>
      </c>
      <c r="AH43" s="25">
        <f t="shared" si="14"/>
      </c>
      <c r="AI43" s="25">
        <f t="shared" si="15"/>
      </c>
      <c r="AJ43" s="31">
        <f t="shared" si="16"/>
      </c>
      <c r="AK43" s="32">
        <f t="shared" si="17"/>
        <v>0</v>
      </c>
      <c r="AL43" s="33">
        <f t="shared" si="18"/>
      </c>
      <c r="AM43" s="26">
        <f t="shared" si="19"/>
      </c>
      <c r="AN43" s="34">
        <f t="shared" si="20"/>
      </c>
      <c r="AO43" s="35">
        <f t="shared" si="21"/>
      </c>
      <c r="AQ43" s="92">
        <f t="shared" si="22"/>
        <v>-1</v>
      </c>
      <c r="AR43" s="90">
        <f t="shared" si="23"/>
        <v>-100000</v>
      </c>
      <c r="AS43" s="90">
        <f t="shared" si="24"/>
        <v>-100000</v>
      </c>
      <c r="AT43" s="90">
        <f t="shared" si="25"/>
        <v>-100000</v>
      </c>
      <c r="AU43" s="90">
        <v>-100000</v>
      </c>
      <c r="AV43" s="91">
        <f t="shared" si="26"/>
        <v>-1</v>
      </c>
      <c r="AW43" s="90">
        <f t="shared" si="27"/>
        <v>-100000</v>
      </c>
      <c r="AX43" s="90">
        <f t="shared" si="28"/>
        <v>-100000</v>
      </c>
      <c r="AY43" s="90">
        <f t="shared" si="29"/>
        <v>-100000</v>
      </c>
      <c r="AZ43" s="86">
        <f t="shared" si="30"/>
        <v>-1</v>
      </c>
      <c r="BA43" s="86">
        <f t="shared" si="31"/>
        <v>-100000</v>
      </c>
      <c r="BB43" s="86">
        <f t="shared" si="31"/>
        <v>-100000</v>
      </c>
      <c r="BC43" s="86">
        <f t="shared" si="31"/>
        <v>-100000</v>
      </c>
      <c r="BD43" s="86">
        <f t="shared" si="31"/>
        <v>-100000</v>
      </c>
      <c r="BE43" s="86">
        <f t="shared" si="31"/>
        <v>-100000</v>
      </c>
      <c r="BF43" s="86">
        <f t="shared" si="31"/>
        <v>-100000</v>
      </c>
      <c r="BG43" s="86">
        <f t="shared" si="31"/>
        <v>-100000</v>
      </c>
      <c r="BH43" s="86">
        <f t="shared" si="31"/>
        <v>-100000</v>
      </c>
      <c r="BI43" s="86">
        <f t="shared" si="31"/>
        <v>-100000</v>
      </c>
      <c r="BJ43" s="86">
        <f t="shared" si="31"/>
        <v>-100000</v>
      </c>
      <c r="BK43" s="91">
        <f t="shared" si="32"/>
        <v>-100000</v>
      </c>
      <c r="BL43" s="86">
        <f t="shared" si="33"/>
        <v>-1</v>
      </c>
      <c r="BM43" s="86">
        <f t="shared" si="34"/>
        <v>-100000</v>
      </c>
      <c r="BN43" s="86">
        <f t="shared" si="34"/>
        <v>-100000</v>
      </c>
      <c r="BO43" s="86">
        <f t="shared" si="34"/>
        <v>-100000</v>
      </c>
      <c r="BP43" s="86">
        <f t="shared" si="34"/>
        <v>-100000</v>
      </c>
      <c r="BQ43" s="86">
        <f t="shared" si="34"/>
        <v>-100000</v>
      </c>
      <c r="BR43" s="86">
        <f t="shared" si="34"/>
        <v>-100000</v>
      </c>
      <c r="BS43" s="86">
        <f t="shared" si="34"/>
        <v>-100000</v>
      </c>
      <c r="BT43" s="86">
        <f t="shared" si="34"/>
        <v>-100000</v>
      </c>
      <c r="BU43" s="86">
        <f t="shared" si="34"/>
        <v>-100000</v>
      </c>
      <c r="BV43" s="86">
        <f t="shared" si="34"/>
        <v>-100000</v>
      </c>
      <c r="BW43" s="86"/>
      <c r="BX43" s="86"/>
      <c r="BY43" s="86"/>
      <c r="BZ43" s="86"/>
      <c r="CA43" s="86"/>
    </row>
    <row r="44" spans="2:79" ht="13.5">
      <c r="B44" s="15"/>
      <c r="C44" s="16"/>
      <c r="D44" s="17"/>
      <c r="E44" s="17"/>
      <c r="F44" s="17"/>
      <c r="G44" s="18"/>
      <c r="H44" s="19"/>
      <c r="I44" s="20"/>
      <c r="J44" s="21">
        <f t="shared" si="4"/>
      </c>
      <c r="K44" s="22">
        <f t="shared" si="5"/>
      </c>
      <c r="L44" s="23">
        <f t="shared" si="6"/>
      </c>
      <c r="M44" s="22">
        <f t="shared" si="7"/>
      </c>
      <c r="N44" s="24"/>
      <c r="O44" s="25"/>
      <c r="P44" s="25"/>
      <c r="Q44" s="25"/>
      <c r="R44" s="25"/>
      <c r="S44" s="25"/>
      <c r="T44" s="25"/>
      <c r="U44" s="25"/>
      <c r="V44" s="31"/>
      <c r="W44" s="183">
        <f t="shared" si="8"/>
      </c>
      <c r="X44" s="27"/>
      <c r="Y44" s="28">
        <f>IF(OR(G44="",$C$2=2),"",VLOOKUP(main!X44,$X$6:$Z$12,2,FALSE))</f>
      </c>
      <c r="Z44" s="29">
        <f>IF(OR(X44="",$C$2=1),"",VLOOKUP(main!X44,$X$6:$Z$12,3,FALSE))</f>
      </c>
      <c r="AA44" s="30"/>
      <c r="AB44" s="24">
        <f>IF(X44="","",IF($C$2=1,main!N44*(main!Y44+1),main!N44+main!Z44+AA44))</f>
      </c>
      <c r="AC44" s="25">
        <f t="shared" si="9"/>
      </c>
      <c r="AD44" s="25">
        <f t="shared" si="10"/>
      </c>
      <c r="AE44" s="25">
        <f t="shared" si="11"/>
      </c>
      <c r="AF44" s="25">
        <f t="shared" si="12"/>
      </c>
      <c r="AG44" s="25">
        <f t="shared" si="13"/>
      </c>
      <c r="AH44" s="25">
        <f t="shared" si="14"/>
      </c>
      <c r="AI44" s="25">
        <f t="shared" si="15"/>
      </c>
      <c r="AJ44" s="31">
        <f t="shared" si="16"/>
      </c>
      <c r="AK44" s="32">
        <f t="shared" si="17"/>
        <v>0</v>
      </c>
      <c r="AL44" s="33">
        <f t="shared" si="18"/>
      </c>
      <c r="AM44" s="26">
        <f t="shared" si="19"/>
      </c>
      <c r="AN44" s="34">
        <f t="shared" si="20"/>
      </c>
      <c r="AO44" s="35">
        <f t="shared" si="21"/>
      </c>
      <c r="AQ44" s="92">
        <f t="shared" si="22"/>
        <v>-1</v>
      </c>
      <c r="AR44" s="90">
        <f t="shared" si="23"/>
        <v>-100000</v>
      </c>
      <c r="AS44" s="90">
        <f t="shared" si="24"/>
        <v>-100000</v>
      </c>
      <c r="AT44" s="90">
        <f t="shared" si="25"/>
        <v>-100000</v>
      </c>
      <c r="AU44" s="90">
        <v>-100000</v>
      </c>
      <c r="AV44" s="91">
        <f t="shared" si="26"/>
        <v>-1</v>
      </c>
      <c r="AW44" s="90">
        <f t="shared" si="27"/>
        <v>-100000</v>
      </c>
      <c r="AX44" s="90">
        <f t="shared" si="28"/>
        <v>-100000</v>
      </c>
      <c r="AY44" s="90">
        <f t="shared" si="29"/>
        <v>-100000</v>
      </c>
      <c r="AZ44" s="86">
        <f t="shared" si="30"/>
        <v>-1</v>
      </c>
      <c r="BA44" s="86">
        <f t="shared" si="31"/>
        <v>-100000</v>
      </c>
      <c r="BB44" s="86">
        <f t="shared" si="31"/>
        <v>-100000</v>
      </c>
      <c r="BC44" s="86">
        <f t="shared" si="31"/>
        <v>-100000</v>
      </c>
      <c r="BD44" s="86">
        <f t="shared" si="31"/>
        <v>-100000</v>
      </c>
      <c r="BE44" s="86">
        <f t="shared" si="31"/>
        <v>-100000</v>
      </c>
      <c r="BF44" s="86">
        <f t="shared" si="31"/>
        <v>-100000</v>
      </c>
      <c r="BG44" s="86">
        <f t="shared" si="31"/>
        <v>-100000</v>
      </c>
      <c r="BH44" s="86">
        <f t="shared" si="31"/>
        <v>-100000</v>
      </c>
      <c r="BI44" s="86">
        <f t="shared" si="31"/>
        <v>-100000</v>
      </c>
      <c r="BJ44" s="86">
        <f t="shared" si="31"/>
        <v>-100000</v>
      </c>
      <c r="BK44" s="91">
        <f t="shared" si="32"/>
        <v>-100000</v>
      </c>
      <c r="BL44" s="86">
        <f t="shared" si="33"/>
        <v>-1</v>
      </c>
      <c r="BM44" s="86">
        <f t="shared" si="34"/>
        <v>-100000</v>
      </c>
      <c r="BN44" s="86">
        <f t="shared" si="34"/>
        <v>-100000</v>
      </c>
      <c r="BO44" s="86">
        <f t="shared" si="34"/>
        <v>-100000</v>
      </c>
      <c r="BP44" s="86">
        <f t="shared" si="34"/>
        <v>-100000</v>
      </c>
      <c r="BQ44" s="86">
        <f t="shared" si="34"/>
        <v>-100000</v>
      </c>
      <c r="BR44" s="86">
        <f t="shared" si="34"/>
        <v>-100000</v>
      </c>
      <c r="BS44" s="86">
        <f t="shared" si="34"/>
        <v>-100000</v>
      </c>
      <c r="BT44" s="86">
        <f t="shared" si="34"/>
        <v>-100000</v>
      </c>
      <c r="BU44" s="86">
        <f t="shared" si="34"/>
        <v>-100000</v>
      </c>
      <c r="BV44" s="86">
        <f t="shared" si="34"/>
        <v>-100000</v>
      </c>
      <c r="BW44" s="86"/>
      <c r="BX44" s="86"/>
      <c r="BY44" s="86"/>
      <c r="BZ44" s="86"/>
      <c r="CA44" s="86"/>
    </row>
    <row r="45" spans="2:79" ht="13.5">
      <c r="B45" s="15"/>
      <c r="C45" s="16"/>
      <c r="D45" s="17"/>
      <c r="E45" s="17"/>
      <c r="F45" s="17"/>
      <c r="G45" s="18"/>
      <c r="H45" s="19"/>
      <c r="I45" s="20"/>
      <c r="J45" s="21">
        <f t="shared" si="4"/>
      </c>
      <c r="K45" s="22">
        <f t="shared" si="5"/>
      </c>
      <c r="L45" s="23">
        <f t="shared" si="6"/>
      </c>
      <c r="M45" s="22">
        <f t="shared" si="7"/>
      </c>
      <c r="N45" s="24"/>
      <c r="O45" s="25"/>
      <c r="P45" s="25"/>
      <c r="Q45" s="25"/>
      <c r="R45" s="25"/>
      <c r="S45" s="25"/>
      <c r="T45" s="25"/>
      <c r="U45" s="25"/>
      <c r="V45" s="31"/>
      <c r="W45" s="183">
        <f t="shared" si="8"/>
      </c>
      <c r="X45" s="27"/>
      <c r="Y45" s="28">
        <f>IF(OR(G45="",$C$2=2),"",VLOOKUP(main!X45,$X$6:$Z$12,2,FALSE))</f>
      </c>
      <c r="Z45" s="29">
        <f>IF(OR(X45="",$C$2=1),"",VLOOKUP(main!X45,$X$6:$Z$12,3,FALSE))</f>
      </c>
      <c r="AA45" s="30"/>
      <c r="AB45" s="24">
        <f>IF(X45="","",IF($C$2=1,main!N45*(main!Y45+1),main!N45+main!Z45+AA45))</f>
      </c>
      <c r="AC45" s="25">
        <f t="shared" si="9"/>
      </c>
      <c r="AD45" s="25">
        <f t="shared" si="10"/>
      </c>
      <c r="AE45" s="25">
        <f t="shared" si="11"/>
      </c>
      <c r="AF45" s="25">
        <f t="shared" si="12"/>
      </c>
      <c r="AG45" s="25">
        <f t="shared" si="13"/>
      </c>
      <c r="AH45" s="25">
        <f t="shared" si="14"/>
      </c>
      <c r="AI45" s="25">
        <f t="shared" si="15"/>
      </c>
      <c r="AJ45" s="31">
        <f t="shared" si="16"/>
      </c>
      <c r="AK45" s="32">
        <f t="shared" si="17"/>
        <v>0</v>
      </c>
      <c r="AL45" s="33">
        <f t="shared" si="18"/>
      </c>
      <c r="AM45" s="26">
        <f t="shared" si="19"/>
      </c>
      <c r="AN45" s="34">
        <f t="shared" si="20"/>
      </c>
      <c r="AO45" s="35">
        <f t="shared" si="21"/>
      </c>
      <c r="AQ45" s="92">
        <f t="shared" si="22"/>
        <v>-1</v>
      </c>
      <c r="AR45" s="90">
        <f t="shared" si="23"/>
        <v>-100000</v>
      </c>
      <c r="AS45" s="90">
        <f t="shared" si="24"/>
        <v>-100000</v>
      </c>
      <c r="AT45" s="90">
        <f t="shared" si="25"/>
        <v>-100000</v>
      </c>
      <c r="AU45" s="90">
        <v>-100000</v>
      </c>
      <c r="AV45" s="91">
        <f t="shared" si="26"/>
        <v>-1</v>
      </c>
      <c r="AW45" s="90">
        <f t="shared" si="27"/>
        <v>-100000</v>
      </c>
      <c r="AX45" s="90">
        <f t="shared" si="28"/>
        <v>-100000</v>
      </c>
      <c r="AY45" s="90">
        <f t="shared" si="29"/>
        <v>-100000</v>
      </c>
      <c r="AZ45" s="86">
        <f t="shared" si="30"/>
        <v>-1</v>
      </c>
      <c r="BA45" s="86">
        <f t="shared" si="31"/>
        <v>-100000</v>
      </c>
      <c r="BB45" s="86">
        <f t="shared" si="31"/>
        <v>-100000</v>
      </c>
      <c r="BC45" s="86">
        <f t="shared" si="31"/>
        <v>-100000</v>
      </c>
      <c r="BD45" s="86">
        <f t="shared" si="31"/>
        <v>-100000</v>
      </c>
      <c r="BE45" s="86">
        <f t="shared" si="31"/>
        <v>-100000</v>
      </c>
      <c r="BF45" s="86">
        <f t="shared" si="31"/>
        <v>-100000</v>
      </c>
      <c r="BG45" s="86">
        <f t="shared" si="31"/>
        <v>-100000</v>
      </c>
      <c r="BH45" s="86">
        <f t="shared" si="31"/>
        <v>-100000</v>
      </c>
      <c r="BI45" s="86">
        <f t="shared" si="31"/>
        <v>-100000</v>
      </c>
      <c r="BJ45" s="86">
        <f t="shared" si="31"/>
        <v>-100000</v>
      </c>
      <c r="BK45" s="91">
        <f t="shared" si="32"/>
        <v>-100000</v>
      </c>
      <c r="BL45" s="86">
        <f t="shared" si="33"/>
        <v>-1</v>
      </c>
      <c r="BM45" s="86">
        <f t="shared" si="34"/>
        <v>-100000</v>
      </c>
      <c r="BN45" s="86">
        <f t="shared" si="34"/>
        <v>-100000</v>
      </c>
      <c r="BO45" s="86">
        <f t="shared" si="34"/>
        <v>-100000</v>
      </c>
      <c r="BP45" s="86">
        <f t="shared" si="34"/>
        <v>-100000</v>
      </c>
      <c r="BQ45" s="86">
        <f t="shared" si="34"/>
        <v>-100000</v>
      </c>
      <c r="BR45" s="86">
        <f t="shared" si="34"/>
        <v>-100000</v>
      </c>
      <c r="BS45" s="86">
        <f t="shared" si="34"/>
        <v>-100000</v>
      </c>
      <c r="BT45" s="86">
        <f t="shared" si="34"/>
        <v>-100000</v>
      </c>
      <c r="BU45" s="86">
        <f t="shared" si="34"/>
        <v>-100000</v>
      </c>
      <c r="BV45" s="86">
        <f t="shared" si="34"/>
        <v>-100000</v>
      </c>
      <c r="BW45" s="86"/>
      <c r="BX45" s="86"/>
      <c r="BY45" s="86"/>
      <c r="BZ45" s="86"/>
      <c r="CA45" s="86"/>
    </row>
    <row r="46" spans="2:79" ht="13.5">
      <c r="B46" s="15"/>
      <c r="C46" s="16"/>
      <c r="D46" s="17"/>
      <c r="E46" s="17"/>
      <c r="F46" s="17"/>
      <c r="G46" s="18"/>
      <c r="H46" s="19"/>
      <c r="I46" s="20"/>
      <c r="J46" s="21">
        <f t="shared" si="4"/>
      </c>
      <c r="K46" s="22">
        <f t="shared" si="5"/>
      </c>
      <c r="L46" s="23">
        <f t="shared" si="6"/>
      </c>
      <c r="M46" s="22">
        <f t="shared" si="7"/>
      </c>
      <c r="N46" s="24"/>
      <c r="O46" s="25"/>
      <c r="P46" s="25"/>
      <c r="Q46" s="25"/>
      <c r="R46" s="25"/>
      <c r="S46" s="25"/>
      <c r="T46" s="25"/>
      <c r="U46" s="25"/>
      <c r="V46" s="31"/>
      <c r="W46" s="183">
        <f t="shared" si="8"/>
      </c>
      <c r="X46" s="27"/>
      <c r="Y46" s="28">
        <f>IF(OR(G46="",$C$2=2),"",VLOOKUP(main!X46,$X$6:$Z$12,2,FALSE))</f>
      </c>
      <c r="Z46" s="29">
        <f>IF(OR(X46="",$C$2=1),"",VLOOKUP(main!X46,$X$6:$Z$12,3,FALSE))</f>
      </c>
      <c r="AA46" s="30"/>
      <c r="AB46" s="24">
        <f>IF(X46="","",IF($C$2=1,main!N46*(main!Y46+1),main!N46+main!Z46+AA46))</f>
      </c>
      <c r="AC46" s="25">
        <f t="shared" si="9"/>
      </c>
      <c r="AD46" s="25">
        <f t="shared" si="10"/>
      </c>
      <c r="AE46" s="25">
        <f t="shared" si="11"/>
      </c>
      <c r="AF46" s="25">
        <f t="shared" si="12"/>
      </c>
      <c r="AG46" s="25">
        <f t="shared" si="13"/>
      </c>
      <c r="AH46" s="25">
        <f t="shared" si="14"/>
      </c>
      <c r="AI46" s="25">
        <f t="shared" si="15"/>
      </c>
      <c r="AJ46" s="31">
        <f t="shared" si="16"/>
      </c>
      <c r="AK46" s="32">
        <f t="shared" si="17"/>
        <v>0</v>
      </c>
      <c r="AL46" s="33">
        <f t="shared" si="18"/>
      </c>
      <c r="AM46" s="26">
        <f t="shared" si="19"/>
      </c>
      <c r="AN46" s="34">
        <f t="shared" si="20"/>
      </c>
      <c r="AO46" s="35">
        <f t="shared" si="21"/>
      </c>
      <c r="AQ46" s="92">
        <f t="shared" si="22"/>
        <v>-1</v>
      </c>
      <c r="AR46" s="90">
        <f t="shared" si="23"/>
        <v>-100000</v>
      </c>
      <c r="AS46" s="90">
        <f t="shared" si="24"/>
        <v>-100000</v>
      </c>
      <c r="AT46" s="90">
        <f t="shared" si="25"/>
        <v>-100000</v>
      </c>
      <c r="AU46" s="90">
        <v>-100000</v>
      </c>
      <c r="AV46" s="91">
        <f t="shared" si="26"/>
        <v>-1</v>
      </c>
      <c r="AW46" s="90">
        <f t="shared" si="27"/>
        <v>-100000</v>
      </c>
      <c r="AX46" s="90">
        <f t="shared" si="28"/>
        <v>-100000</v>
      </c>
      <c r="AY46" s="90">
        <f t="shared" si="29"/>
        <v>-100000</v>
      </c>
      <c r="AZ46" s="86">
        <f t="shared" si="30"/>
        <v>-1</v>
      </c>
      <c r="BA46" s="86">
        <f t="shared" si="31"/>
        <v>-100000</v>
      </c>
      <c r="BB46" s="86">
        <f t="shared" si="31"/>
        <v>-100000</v>
      </c>
      <c r="BC46" s="86">
        <f t="shared" si="31"/>
        <v>-100000</v>
      </c>
      <c r="BD46" s="86">
        <f t="shared" si="31"/>
        <v>-100000</v>
      </c>
      <c r="BE46" s="86">
        <f t="shared" si="31"/>
        <v>-100000</v>
      </c>
      <c r="BF46" s="86">
        <f t="shared" si="31"/>
        <v>-100000</v>
      </c>
      <c r="BG46" s="86">
        <f t="shared" si="31"/>
        <v>-100000</v>
      </c>
      <c r="BH46" s="86">
        <f t="shared" si="31"/>
        <v>-100000</v>
      </c>
      <c r="BI46" s="86">
        <f t="shared" si="31"/>
        <v>-100000</v>
      </c>
      <c r="BJ46" s="86">
        <f t="shared" si="31"/>
        <v>-100000</v>
      </c>
      <c r="BK46" s="91">
        <f t="shared" si="32"/>
        <v>-100000</v>
      </c>
      <c r="BL46" s="86">
        <f t="shared" si="33"/>
        <v>-1</v>
      </c>
      <c r="BM46" s="86">
        <f t="shared" si="34"/>
        <v>-100000</v>
      </c>
      <c r="BN46" s="86">
        <f t="shared" si="34"/>
        <v>-100000</v>
      </c>
      <c r="BO46" s="86">
        <f t="shared" si="34"/>
        <v>-100000</v>
      </c>
      <c r="BP46" s="86">
        <f t="shared" si="34"/>
        <v>-100000</v>
      </c>
      <c r="BQ46" s="86">
        <f t="shared" si="34"/>
        <v>-100000</v>
      </c>
      <c r="BR46" s="86">
        <f t="shared" si="34"/>
        <v>-100000</v>
      </c>
      <c r="BS46" s="86">
        <f t="shared" si="34"/>
        <v>-100000</v>
      </c>
      <c r="BT46" s="86">
        <f t="shared" si="34"/>
        <v>-100000</v>
      </c>
      <c r="BU46" s="86">
        <f t="shared" si="34"/>
        <v>-100000</v>
      </c>
      <c r="BV46" s="86">
        <f t="shared" si="34"/>
        <v>-100000</v>
      </c>
      <c r="BW46" s="86"/>
      <c r="BX46" s="86"/>
      <c r="BY46" s="86"/>
      <c r="BZ46" s="86"/>
      <c r="CA46" s="86"/>
    </row>
    <row r="47" spans="2:79" ht="13.5">
      <c r="B47" s="15"/>
      <c r="C47" s="16"/>
      <c r="D47" s="17"/>
      <c r="E47" s="17"/>
      <c r="F47" s="17"/>
      <c r="G47" s="18"/>
      <c r="H47" s="19"/>
      <c r="I47" s="20"/>
      <c r="J47" s="21">
        <f t="shared" si="4"/>
      </c>
      <c r="K47" s="22">
        <f t="shared" si="5"/>
      </c>
      <c r="L47" s="23">
        <f t="shared" si="6"/>
      </c>
      <c r="M47" s="22">
        <f t="shared" si="7"/>
      </c>
      <c r="N47" s="24"/>
      <c r="O47" s="25"/>
      <c r="P47" s="25"/>
      <c r="Q47" s="25"/>
      <c r="R47" s="25"/>
      <c r="S47" s="25"/>
      <c r="T47" s="25"/>
      <c r="U47" s="25"/>
      <c r="V47" s="31"/>
      <c r="W47" s="183">
        <f t="shared" si="8"/>
      </c>
      <c r="X47" s="27"/>
      <c r="Y47" s="28">
        <f>IF(OR(G47="",$C$2=2),"",VLOOKUP(main!X47,$X$6:$Z$12,2,FALSE))</f>
      </c>
      <c r="Z47" s="29">
        <f>IF(OR(X47="",$C$2=1),"",VLOOKUP(main!X47,$X$6:$Z$12,3,FALSE))</f>
      </c>
      <c r="AA47" s="30"/>
      <c r="AB47" s="24">
        <f>IF(X47="","",IF($C$2=1,main!N47*(main!Y47+1),main!N47+main!Z47+AA47))</f>
      </c>
      <c r="AC47" s="25">
        <f t="shared" si="9"/>
      </c>
      <c r="AD47" s="25">
        <f t="shared" si="10"/>
      </c>
      <c r="AE47" s="25">
        <f t="shared" si="11"/>
      </c>
      <c r="AF47" s="25">
        <f t="shared" si="12"/>
      </c>
      <c r="AG47" s="25">
        <f t="shared" si="13"/>
      </c>
      <c r="AH47" s="25">
        <f t="shared" si="14"/>
      </c>
      <c r="AI47" s="25">
        <f t="shared" si="15"/>
      </c>
      <c r="AJ47" s="31">
        <f t="shared" si="16"/>
      </c>
      <c r="AK47" s="32">
        <f t="shared" si="17"/>
        <v>0</v>
      </c>
      <c r="AL47" s="33">
        <f t="shared" si="18"/>
      </c>
      <c r="AM47" s="26">
        <f t="shared" si="19"/>
      </c>
      <c r="AN47" s="34">
        <f t="shared" si="20"/>
      </c>
      <c r="AO47" s="35">
        <f t="shared" si="21"/>
      </c>
      <c r="AQ47" s="92">
        <f t="shared" si="22"/>
        <v>-1</v>
      </c>
      <c r="AR47" s="90">
        <f t="shared" si="23"/>
        <v>-100000</v>
      </c>
      <c r="AS47" s="90">
        <f t="shared" si="24"/>
        <v>-100000</v>
      </c>
      <c r="AT47" s="90">
        <f t="shared" si="25"/>
        <v>-100000</v>
      </c>
      <c r="AU47" s="90">
        <v>-100000</v>
      </c>
      <c r="AV47" s="91">
        <f t="shared" si="26"/>
        <v>-1</v>
      </c>
      <c r="AW47" s="90">
        <f t="shared" si="27"/>
        <v>-100000</v>
      </c>
      <c r="AX47" s="90">
        <f t="shared" si="28"/>
        <v>-100000</v>
      </c>
      <c r="AY47" s="90">
        <f t="shared" si="29"/>
        <v>-100000</v>
      </c>
      <c r="AZ47" s="86">
        <f t="shared" si="30"/>
        <v>-1</v>
      </c>
      <c r="BA47" s="86">
        <f t="shared" si="31"/>
        <v>-100000</v>
      </c>
      <c r="BB47" s="86">
        <f t="shared" si="31"/>
        <v>-100000</v>
      </c>
      <c r="BC47" s="86">
        <f t="shared" si="31"/>
        <v>-100000</v>
      </c>
      <c r="BD47" s="86">
        <f t="shared" si="31"/>
        <v>-100000</v>
      </c>
      <c r="BE47" s="86">
        <f t="shared" si="31"/>
        <v>-100000</v>
      </c>
      <c r="BF47" s="86">
        <f t="shared" si="31"/>
        <v>-100000</v>
      </c>
      <c r="BG47" s="86">
        <f t="shared" si="31"/>
        <v>-100000</v>
      </c>
      <c r="BH47" s="86">
        <f t="shared" si="31"/>
        <v>-100000</v>
      </c>
      <c r="BI47" s="86">
        <f t="shared" si="31"/>
        <v>-100000</v>
      </c>
      <c r="BJ47" s="86">
        <f t="shared" si="31"/>
        <v>-100000</v>
      </c>
      <c r="BK47" s="91">
        <f t="shared" si="32"/>
        <v>-100000</v>
      </c>
      <c r="BL47" s="86">
        <f t="shared" si="33"/>
        <v>-1</v>
      </c>
      <c r="BM47" s="86">
        <f t="shared" si="34"/>
        <v>-100000</v>
      </c>
      <c r="BN47" s="86">
        <f t="shared" si="34"/>
        <v>-100000</v>
      </c>
      <c r="BO47" s="86">
        <f t="shared" si="34"/>
        <v>-100000</v>
      </c>
      <c r="BP47" s="86">
        <f t="shared" si="34"/>
        <v>-100000</v>
      </c>
      <c r="BQ47" s="86">
        <f t="shared" si="34"/>
        <v>-100000</v>
      </c>
      <c r="BR47" s="86">
        <f t="shared" si="34"/>
        <v>-100000</v>
      </c>
      <c r="BS47" s="86">
        <f t="shared" si="34"/>
        <v>-100000</v>
      </c>
      <c r="BT47" s="86">
        <f t="shared" si="34"/>
        <v>-100000</v>
      </c>
      <c r="BU47" s="86">
        <f t="shared" si="34"/>
        <v>-100000</v>
      </c>
      <c r="BV47" s="86">
        <f t="shared" si="34"/>
        <v>-100000</v>
      </c>
      <c r="BW47" s="86"/>
      <c r="BX47" s="86"/>
      <c r="BY47" s="86"/>
      <c r="BZ47" s="86"/>
      <c r="CA47" s="86"/>
    </row>
    <row r="48" spans="2:79" ht="13.5">
      <c r="B48" s="15"/>
      <c r="C48" s="16"/>
      <c r="D48" s="17"/>
      <c r="E48" s="17"/>
      <c r="F48" s="17"/>
      <c r="G48" s="18"/>
      <c r="H48" s="19"/>
      <c r="I48" s="20"/>
      <c r="J48" s="21">
        <f t="shared" si="4"/>
      </c>
      <c r="K48" s="22">
        <f t="shared" si="5"/>
      </c>
      <c r="L48" s="23">
        <f t="shared" si="6"/>
      </c>
      <c r="M48" s="22">
        <f t="shared" si="7"/>
      </c>
      <c r="N48" s="24"/>
      <c r="O48" s="25"/>
      <c r="P48" s="25"/>
      <c r="Q48" s="25"/>
      <c r="R48" s="25"/>
      <c r="S48" s="25"/>
      <c r="T48" s="25"/>
      <c r="U48" s="25"/>
      <c r="V48" s="31"/>
      <c r="W48" s="183">
        <f t="shared" si="8"/>
      </c>
      <c r="X48" s="27"/>
      <c r="Y48" s="28">
        <f>IF(OR(G48="",$C$2=2),"",VLOOKUP(main!X48,$X$6:$Z$12,2,FALSE))</f>
      </c>
      <c r="Z48" s="29">
        <f>IF(OR(X48="",$C$2=1),"",VLOOKUP(main!X48,$X$6:$Z$12,3,FALSE))</f>
      </c>
      <c r="AA48" s="30"/>
      <c r="AB48" s="24">
        <f>IF(X48="","",IF($C$2=1,main!N48*(main!Y48+1),main!N48+main!Z48+AA48))</f>
      </c>
      <c r="AC48" s="25">
        <f t="shared" si="9"/>
      </c>
      <c r="AD48" s="25">
        <f t="shared" si="10"/>
      </c>
      <c r="AE48" s="25">
        <f t="shared" si="11"/>
      </c>
      <c r="AF48" s="25">
        <f t="shared" si="12"/>
      </c>
      <c r="AG48" s="25">
        <f t="shared" si="13"/>
      </c>
      <c r="AH48" s="25">
        <f t="shared" si="14"/>
      </c>
      <c r="AI48" s="25">
        <f t="shared" si="15"/>
      </c>
      <c r="AJ48" s="31">
        <f t="shared" si="16"/>
      </c>
      <c r="AK48" s="32">
        <f t="shared" si="17"/>
        <v>0</v>
      </c>
      <c r="AL48" s="33">
        <f t="shared" si="18"/>
      </c>
      <c r="AM48" s="26">
        <f t="shared" si="19"/>
      </c>
      <c r="AN48" s="34">
        <f t="shared" si="20"/>
      </c>
      <c r="AO48" s="35">
        <f t="shared" si="21"/>
      </c>
      <c r="AQ48" s="92">
        <f t="shared" si="22"/>
        <v>-1</v>
      </c>
      <c r="AR48" s="90">
        <f t="shared" si="23"/>
        <v>-100000</v>
      </c>
      <c r="AS48" s="90">
        <f t="shared" si="24"/>
        <v>-100000</v>
      </c>
      <c r="AT48" s="90">
        <f t="shared" si="25"/>
        <v>-100000</v>
      </c>
      <c r="AU48" s="90">
        <v>-100000</v>
      </c>
      <c r="AV48" s="91">
        <f t="shared" si="26"/>
        <v>-1</v>
      </c>
      <c r="AW48" s="90">
        <f t="shared" si="27"/>
        <v>-100000</v>
      </c>
      <c r="AX48" s="90">
        <f t="shared" si="28"/>
        <v>-100000</v>
      </c>
      <c r="AY48" s="90">
        <f t="shared" si="29"/>
        <v>-100000</v>
      </c>
      <c r="AZ48" s="86">
        <f t="shared" si="30"/>
        <v>-1</v>
      </c>
      <c r="BA48" s="86">
        <f aca="true" t="shared" si="35" ref="BA48:BJ73">IF($E48=BA$14,$W48,-100000)</f>
        <v>-100000</v>
      </c>
      <c r="BB48" s="86">
        <f t="shared" si="35"/>
        <v>-100000</v>
      </c>
      <c r="BC48" s="86">
        <f t="shared" si="35"/>
        <v>-100000</v>
      </c>
      <c r="BD48" s="86">
        <f t="shared" si="35"/>
        <v>-100000</v>
      </c>
      <c r="BE48" s="86">
        <f t="shared" si="35"/>
        <v>-100000</v>
      </c>
      <c r="BF48" s="86">
        <f t="shared" si="35"/>
        <v>-100000</v>
      </c>
      <c r="BG48" s="86">
        <f t="shared" si="35"/>
        <v>-100000</v>
      </c>
      <c r="BH48" s="86">
        <f t="shared" si="35"/>
        <v>-100000</v>
      </c>
      <c r="BI48" s="86">
        <f t="shared" si="35"/>
        <v>-100000</v>
      </c>
      <c r="BJ48" s="86">
        <f t="shared" si="35"/>
        <v>-100000</v>
      </c>
      <c r="BK48" s="91">
        <f t="shared" si="32"/>
        <v>-100000</v>
      </c>
      <c r="BL48" s="86">
        <f t="shared" si="33"/>
        <v>-1</v>
      </c>
      <c r="BM48" s="86">
        <f aca="true" t="shared" si="36" ref="BM48:BV73">IF($E48=BM$14,$N48,-100000)</f>
        <v>-100000</v>
      </c>
      <c r="BN48" s="86">
        <f t="shared" si="36"/>
        <v>-100000</v>
      </c>
      <c r="BO48" s="86">
        <f t="shared" si="36"/>
        <v>-100000</v>
      </c>
      <c r="BP48" s="86">
        <f t="shared" si="36"/>
        <v>-100000</v>
      </c>
      <c r="BQ48" s="86">
        <f t="shared" si="36"/>
        <v>-100000</v>
      </c>
      <c r="BR48" s="86">
        <f t="shared" si="36"/>
        <v>-100000</v>
      </c>
      <c r="BS48" s="86">
        <f t="shared" si="36"/>
        <v>-100000</v>
      </c>
      <c r="BT48" s="86">
        <f t="shared" si="36"/>
        <v>-100000</v>
      </c>
      <c r="BU48" s="86">
        <f t="shared" si="36"/>
        <v>-100000</v>
      </c>
      <c r="BV48" s="86">
        <f t="shared" si="36"/>
        <v>-100000</v>
      </c>
      <c r="BW48" s="86"/>
      <c r="BX48" s="86"/>
      <c r="BY48" s="86"/>
      <c r="BZ48" s="86"/>
      <c r="CA48" s="86"/>
    </row>
    <row r="49" spans="2:79" ht="13.5">
      <c r="B49" s="15"/>
      <c r="C49" s="16"/>
      <c r="D49" s="17"/>
      <c r="E49" s="17"/>
      <c r="F49" s="17"/>
      <c r="G49" s="18"/>
      <c r="H49" s="19"/>
      <c r="I49" s="20"/>
      <c r="J49" s="21">
        <f t="shared" si="4"/>
      </c>
      <c r="K49" s="22">
        <f t="shared" si="5"/>
      </c>
      <c r="L49" s="23">
        <f t="shared" si="6"/>
      </c>
      <c r="M49" s="22">
        <f t="shared" si="7"/>
      </c>
      <c r="N49" s="24"/>
      <c r="O49" s="25"/>
      <c r="P49" s="25"/>
      <c r="Q49" s="25"/>
      <c r="R49" s="25"/>
      <c r="S49" s="25"/>
      <c r="T49" s="25"/>
      <c r="U49" s="25"/>
      <c r="V49" s="31"/>
      <c r="W49" s="183">
        <f t="shared" si="8"/>
      </c>
      <c r="X49" s="27"/>
      <c r="Y49" s="28">
        <f>IF(OR(G49="",$C$2=2),"",VLOOKUP(main!X49,$X$6:$Z$12,2,FALSE))</f>
      </c>
      <c r="Z49" s="29">
        <f>IF(OR(X49="",$C$2=1),"",VLOOKUP(main!X49,$X$6:$Z$12,3,FALSE))</f>
      </c>
      <c r="AA49" s="30"/>
      <c r="AB49" s="24">
        <f>IF(X49="","",IF($C$2=1,main!N49*(main!Y49+1),main!N49+main!Z49+AA49))</f>
      </c>
      <c r="AC49" s="25">
        <f t="shared" si="9"/>
      </c>
      <c r="AD49" s="25">
        <f t="shared" si="10"/>
      </c>
      <c r="AE49" s="25">
        <f t="shared" si="11"/>
      </c>
      <c r="AF49" s="25">
        <f t="shared" si="12"/>
      </c>
      <c r="AG49" s="25">
        <f t="shared" si="13"/>
      </c>
      <c r="AH49" s="25">
        <f t="shared" si="14"/>
      </c>
      <c r="AI49" s="25">
        <f t="shared" si="15"/>
      </c>
      <c r="AJ49" s="31">
        <f t="shared" si="16"/>
      </c>
      <c r="AK49" s="32">
        <f t="shared" si="17"/>
        <v>0</v>
      </c>
      <c r="AL49" s="33">
        <f t="shared" si="18"/>
      </c>
      <c r="AM49" s="26">
        <f t="shared" si="19"/>
      </c>
      <c r="AN49" s="34">
        <f t="shared" si="20"/>
      </c>
      <c r="AO49" s="35">
        <f t="shared" si="21"/>
      </c>
      <c r="AQ49" s="92">
        <f t="shared" si="22"/>
        <v>-1</v>
      </c>
      <c r="AR49" s="90">
        <f t="shared" si="23"/>
        <v>-100000</v>
      </c>
      <c r="AS49" s="90">
        <f t="shared" si="24"/>
        <v>-100000</v>
      </c>
      <c r="AT49" s="90">
        <f t="shared" si="25"/>
        <v>-100000</v>
      </c>
      <c r="AU49" s="90">
        <v>-100000</v>
      </c>
      <c r="AV49" s="91">
        <f t="shared" si="26"/>
        <v>-1</v>
      </c>
      <c r="AW49" s="90">
        <f t="shared" si="27"/>
        <v>-100000</v>
      </c>
      <c r="AX49" s="90">
        <f t="shared" si="28"/>
        <v>-100000</v>
      </c>
      <c r="AY49" s="90">
        <f t="shared" si="29"/>
        <v>-100000</v>
      </c>
      <c r="AZ49" s="86">
        <f t="shared" si="30"/>
        <v>-1</v>
      </c>
      <c r="BA49" s="86">
        <f t="shared" si="35"/>
        <v>-100000</v>
      </c>
      <c r="BB49" s="86">
        <f t="shared" si="35"/>
        <v>-100000</v>
      </c>
      <c r="BC49" s="86">
        <f t="shared" si="35"/>
        <v>-100000</v>
      </c>
      <c r="BD49" s="86">
        <f t="shared" si="35"/>
        <v>-100000</v>
      </c>
      <c r="BE49" s="86">
        <f t="shared" si="35"/>
        <v>-100000</v>
      </c>
      <c r="BF49" s="86">
        <f t="shared" si="35"/>
        <v>-100000</v>
      </c>
      <c r="BG49" s="86">
        <f t="shared" si="35"/>
        <v>-100000</v>
      </c>
      <c r="BH49" s="86">
        <f t="shared" si="35"/>
        <v>-100000</v>
      </c>
      <c r="BI49" s="86">
        <f t="shared" si="35"/>
        <v>-100000</v>
      </c>
      <c r="BJ49" s="86">
        <f t="shared" si="35"/>
        <v>-100000</v>
      </c>
      <c r="BK49" s="91">
        <f t="shared" si="32"/>
        <v>-100000</v>
      </c>
      <c r="BL49" s="86">
        <f t="shared" si="33"/>
        <v>-1</v>
      </c>
      <c r="BM49" s="86">
        <f t="shared" si="36"/>
        <v>-100000</v>
      </c>
      <c r="BN49" s="86">
        <f t="shared" si="36"/>
        <v>-100000</v>
      </c>
      <c r="BO49" s="86">
        <f t="shared" si="36"/>
        <v>-100000</v>
      </c>
      <c r="BP49" s="86">
        <f t="shared" si="36"/>
        <v>-100000</v>
      </c>
      <c r="BQ49" s="86">
        <f t="shared" si="36"/>
        <v>-100000</v>
      </c>
      <c r="BR49" s="86">
        <f t="shared" si="36"/>
        <v>-100000</v>
      </c>
      <c r="BS49" s="86">
        <f t="shared" si="36"/>
        <v>-100000</v>
      </c>
      <c r="BT49" s="86">
        <f t="shared" si="36"/>
        <v>-100000</v>
      </c>
      <c r="BU49" s="86">
        <f t="shared" si="36"/>
        <v>-100000</v>
      </c>
      <c r="BV49" s="86">
        <f t="shared" si="36"/>
        <v>-100000</v>
      </c>
      <c r="BW49" s="86"/>
      <c r="BX49" s="86"/>
      <c r="BY49" s="86"/>
      <c r="BZ49" s="86"/>
      <c r="CA49" s="86"/>
    </row>
    <row r="50" spans="2:79" ht="13.5">
      <c r="B50" s="15"/>
      <c r="C50" s="16"/>
      <c r="D50" s="17"/>
      <c r="E50" s="17"/>
      <c r="F50" s="17"/>
      <c r="G50" s="18"/>
      <c r="H50" s="19"/>
      <c r="I50" s="20"/>
      <c r="J50" s="21">
        <f t="shared" si="4"/>
      </c>
      <c r="K50" s="22">
        <f t="shared" si="5"/>
      </c>
      <c r="L50" s="23">
        <f t="shared" si="6"/>
      </c>
      <c r="M50" s="22">
        <f t="shared" si="7"/>
      </c>
      <c r="N50" s="24"/>
      <c r="O50" s="25"/>
      <c r="P50" s="25"/>
      <c r="Q50" s="25"/>
      <c r="R50" s="25"/>
      <c r="S50" s="25"/>
      <c r="T50" s="25"/>
      <c r="U50" s="25"/>
      <c r="V50" s="31"/>
      <c r="W50" s="183">
        <f t="shared" si="8"/>
      </c>
      <c r="X50" s="27"/>
      <c r="Y50" s="28">
        <f>IF(OR(G50="",$C$2=2),"",VLOOKUP(main!X50,$X$6:$Z$12,2,FALSE))</f>
      </c>
      <c r="Z50" s="29">
        <f>IF(OR(X50="",$C$2=1),"",VLOOKUP(main!X50,$X$6:$Z$12,3,FALSE))</f>
      </c>
      <c r="AA50" s="30"/>
      <c r="AB50" s="24">
        <f>IF(X50="","",IF($C$2=1,main!N50*(main!Y50+1),main!N50+main!Z50+AA50))</f>
      </c>
      <c r="AC50" s="25">
        <f t="shared" si="9"/>
      </c>
      <c r="AD50" s="25">
        <f t="shared" si="10"/>
      </c>
      <c r="AE50" s="25">
        <f t="shared" si="11"/>
      </c>
      <c r="AF50" s="25">
        <f t="shared" si="12"/>
      </c>
      <c r="AG50" s="25">
        <f t="shared" si="13"/>
      </c>
      <c r="AH50" s="25">
        <f t="shared" si="14"/>
      </c>
      <c r="AI50" s="25">
        <f t="shared" si="15"/>
      </c>
      <c r="AJ50" s="31">
        <f t="shared" si="16"/>
      </c>
      <c r="AK50" s="32">
        <f t="shared" si="17"/>
        <v>0</v>
      </c>
      <c r="AL50" s="33">
        <f t="shared" si="18"/>
      </c>
      <c r="AM50" s="26">
        <f t="shared" si="19"/>
      </c>
      <c r="AN50" s="34">
        <f t="shared" si="20"/>
      </c>
      <c r="AO50" s="35">
        <f t="shared" si="21"/>
      </c>
      <c r="AQ50" s="92">
        <f t="shared" si="22"/>
        <v>-1</v>
      </c>
      <c r="AR50" s="90">
        <f t="shared" si="23"/>
        <v>-100000</v>
      </c>
      <c r="AS50" s="90">
        <f t="shared" si="24"/>
        <v>-100000</v>
      </c>
      <c r="AT50" s="90">
        <f t="shared" si="25"/>
        <v>-100000</v>
      </c>
      <c r="AU50" s="90">
        <v>-100000</v>
      </c>
      <c r="AV50" s="91">
        <f t="shared" si="26"/>
        <v>-1</v>
      </c>
      <c r="AW50" s="90">
        <f t="shared" si="27"/>
        <v>-100000</v>
      </c>
      <c r="AX50" s="90">
        <f t="shared" si="28"/>
        <v>-100000</v>
      </c>
      <c r="AY50" s="90">
        <f t="shared" si="29"/>
        <v>-100000</v>
      </c>
      <c r="AZ50" s="86">
        <f t="shared" si="30"/>
        <v>-1</v>
      </c>
      <c r="BA50" s="86">
        <f t="shared" si="35"/>
        <v>-100000</v>
      </c>
      <c r="BB50" s="86">
        <f t="shared" si="35"/>
        <v>-100000</v>
      </c>
      <c r="BC50" s="86">
        <f t="shared" si="35"/>
        <v>-100000</v>
      </c>
      <c r="BD50" s="86">
        <f t="shared" si="35"/>
        <v>-100000</v>
      </c>
      <c r="BE50" s="86">
        <f t="shared" si="35"/>
        <v>-100000</v>
      </c>
      <c r="BF50" s="86">
        <f t="shared" si="35"/>
        <v>-100000</v>
      </c>
      <c r="BG50" s="86">
        <f t="shared" si="35"/>
        <v>-100000</v>
      </c>
      <c r="BH50" s="86">
        <f t="shared" si="35"/>
        <v>-100000</v>
      </c>
      <c r="BI50" s="86">
        <f t="shared" si="35"/>
        <v>-100000</v>
      </c>
      <c r="BJ50" s="86">
        <f t="shared" si="35"/>
        <v>-100000</v>
      </c>
      <c r="BK50" s="91">
        <f t="shared" si="32"/>
        <v>-100000</v>
      </c>
      <c r="BL50" s="86">
        <f t="shared" si="33"/>
        <v>-1</v>
      </c>
      <c r="BM50" s="86">
        <f t="shared" si="36"/>
        <v>-100000</v>
      </c>
      <c r="BN50" s="86">
        <f t="shared" si="36"/>
        <v>-100000</v>
      </c>
      <c r="BO50" s="86">
        <f t="shared" si="36"/>
        <v>-100000</v>
      </c>
      <c r="BP50" s="86">
        <f t="shared" si="36"/>
        <v>-100000</v>
      </c>
      <c r="BQ50" s="86">
        <f t="shared" si="36"/>
        <v>-100000</v>
      </c>
      <c r="BR50" s="86">
        <f t="shared" si="36"/>
        <v>-100000</v>
      </c>
      <c r="BS50" s="86">
        <f t="shared" si="36"/>
        <v>-100000</v>
      </c>
      <c r="BT50" s="86">
        <f t="shared" si="36"/>
        <v>-100000</v>
      </c>
      <c r="BU50" s="86">
        <f t="shared" si="36"/>
        <v>-100000</v>
      </c>
      <c r="BV50" s="86">
        <f t="shared" si="36"/>
        <v>-100000</v>
      </c>
      <c r="BW50" s="86"/>
      <c r="BX50" s="86"/>
      <c r="BY50" s="86"/>
      <c r="BZ50" s="86"/>
      <c r="CA50" s="86"/>
    </row>
    <row r="51" spans="2:79" ht="13.5">
      <c r="B51" s="15"/>
      <c r="C51" s="16"/>
      <c r="D51" s="17"/>
      <c r="E51" s="17"/>
      <c r="F51" s="17"/>
      <c r="G51" s="18"/>
      <c r="H51" s="19"/>
      <c r="I51" s="20"/>
      <c r="J51" s="21">
        <f t="shared" si="4"/>
      </c>
      <c r="K51" s="22">
        <f t="shared" si="5"/>
      </c>
      <c r="L51" s="23">
        <f t="shared" si="6"/>
      </c>
      <c r="M51" s="22">
        <f t="shared" si="7"/>
      </c>
      <c r="N51" s="24"/>
      <c r="O51" s="25"/>
      <c r="P51" s="25"/>
      <c r="Q51" s="25"/>
      <c r="R51" s="25"/>
      <c r="S51" s="25"/>
      <c r="T51" s="25"/>
      <c r="U51" s="25"/>
      <c r="V51" s="31"/>
      <c r="W51" s="183">
        <f t="shared" si="8"/>
      </c>
      <c r="X51" s="27"/>
      <c r="Y51" s="28">
        <f>IF(OR(G51="",$C$2=2),"",VLOOKUP(main!X51,$X$6:$Z$12,2,FALSE))</f>
      </c>
      <c r="Z51" s="29">
        <f>IF(OR(X51="",$C$2=1),"",VLOOKUP(main!X51,$X$6:$Z$12,3,FALSE))</f>
      </c>
      <c r="AA51" s="30"/>
      <c r="AB51" s="24">
        <f>IF(X51="","",IF($C$2=1,main!N51*(main!Y51+1),main!N51+main!Z51+AA51))</f>
      </c>
      <c r="AC51" s="25">
        <f t="shared" si="9"/>
      </c>
      <c r="AD51" s="25">
        <f t="shared" si="10"/>
      </c>
      <c r="AE51" s="25">
        <f t="shared" si="11"/>
      </c>
      <c r="AF51" s="25">
        <f t="shared" si="12"/>
      </c>
      <c r="AG51" s="25">
        <f t="shared" si="13"/>
      </c>
      <c r="AH51" s="25">
        <f t="shared" si="14"/>
      </c>
      <c r="AI51" s="25">
        <f t="shared" si="15"/>
      </c>
      <c r="AJ51" s="31">
        <f t="shared" si="16"/>
      </c>
      <c r="AK51" s="32">
        <f t="shared" si="17"/>
        <v>0</v>
      </c>
      <c r="AL51" s="33">
        <f t="shared" si="18"/>
      </c>
      <c r="AM51" s="26">
        <f t="shared" si="19"/>
      </c>
      <c r="AN51" s="34">
        <f t="shared" si="20"/>
      </c>
      <c r="AO51" s="35">
        <f t="shared" si="21"/>
      </c>
      <c r="AQ51" s="92">
        <f t="shared" si="22"/>
        <v>-1</v>
      </c>
      <c r="AR51" s="90">
        <f t="shared" si="23"/>
        <v>-100000</v>
      </c>
      <c r="AS51" s="90">
        <f t="shared" si="24"/>
        <v>-100000</v>
      </c>
      <c r="AT51" s="90">
        <f t="shared" si="25"/>
        <v>-100000</v>
      </c>
      <c r="AU51" s="90">
        <v>-100000</v>
      </c>
      <c r="AV51" s="91">
        <f t="shared" si="26"/>
        <v>-1</v>
      </c>
      <c r="AW51" s="90">
        <f t="shared" si="27"/>
        <v>-100000</v>
      </c>
      <c r="AX51" s="90">
        <f t="shared" si="28"/>
        <v>-100000</v>
      </c>
      <c r="AY51" s="90">
        <f t="shared" si="29"/>
        <v>-100000</v>
      </c>
      <c r="AZ51" s="86">
        <f t="shared" si="30"/>
        <v>-1</v>
      </c>
      <c r="BA51" s="86">
        <f t="shared" si="35"/>
        <v>-100000</v>
      </c>
      <c r="BB51" s="86">
        <f t="shared" si="35"/>
        <v>-100000</v>
      </c>
      <c r="BC51" s="86">
        <f t="shared" si="35"/>
        <v>-100000</v>
      </c>
      <c r="BD51" s="86">
        <f t="shared" si="35"/>
        <v>-100000</v>
      </c>
      <c r="BE51" s="86">
        <f t="shared" si="35"/>
        <v>-100000</v>
      </c>
      <c r="BF51" s="86">
        <f t="shared" si="35"/>
        <v>-100000</v>
      </c>
      <c r="BG51" s="86">
        <f t="shared" si="35"/>
        <v>-100000</v>
      </c>
      <c r="BH51" s="86">
        <f t="shared" si="35"/>
        <v>-100000</v>
      </c>
      <c r="BI51" s="86">
        <f t="shared" si="35"/>
        <v>-100000</v>
      </c>
      <c r="BJ51" s="86">
        <f t="shared" si="35"/>
        <v>-100000</v>
      </c>
      <c r="BK51" s="91">
        <f t="shared" si="32"/>
        <v>-100000</v>
      </c>
      <c r="BL51" s="86">
        <f t="shared" si="33"/>
        <v>-1</v>
      </c>
      <c r="BM51" s="86">
        <f t="shared" si="36"/>
        <v>-100000</v>
      </c>
      <c r="BN51" s="86">
        <f t="shared" si="36"/>
        <v>-100000</v>
      </c>
      <c r="BO51" s="86">
        <f t="shared" si="36"/>
        <v>-100000</v>
      </c>
      <c r="BP51" s="86">
        <f t="shared" si="36"/>
        <v>-100000</v>
      </c>
      <c r="BQ51" s="86">
        <f t="shared" si="36"/>
        <v>-100000</v>
      </c>
      <c r="BR51" s="86">
        <f t="shared" si="36"/>
        <v>-100000</v>
      </c>
      <c r="BS51" s="86">
        <f t="shared" si="36"/>
        <v>-100000</v>
      </c>
      <c r="BT51" s="86">
        <f t="shared" si="36"/>
        <v>-100000</v>
      </c>
      <c r="BU51" s="86">
        <f t="shared" si="36"/>
        <v>-100000</v>
      </c>
      <c r="BV51" s="86">
        <f t="shared" si="36"/>
        <v>-100000</v>
      </c>
      <c r="BW51" s="86"/>
      <c r="BX51" s="86"/>
      <c r="BY51" s="86"/>
      <c r="BZ51" s="86"/>
      <c r="CA51" s="86"/>
    </row>
    <row r="52" spans="2:79" ht="13.5">
      <c r="B52" s="15"/>
      <c r="C52" s="16"/>
      <c r="D52" s="17"/>
      <c r="E52" s="17"/>
      <c r="F52" s="17"/>
      <c r="G52" s="18"/>
      <c r="H52" s="19"/>
      <c r="I52" s="20"/>
      <c r="J52" s="21">
        <f t="shared" si="4"/>
      </c>
      <c r="K52" s="22">
        <f t="shared" si="5"/>
      </c>
      <c r="L52" s="23">
        <f t="shared" si="6"/>
      </c>
      <c r="M52" s="22">
        <f t="shared" si="7"/>
      </c>
      <c r="N52" s="24"/>
      <c r="O52" s="25"/>
      <c r="P52" s="25"/>
      <c r="Q52" s="25"/>
      <c r="R52" s="25"/>
      <c r="S52" s="25"/>
      <c r="T52" s="25"/>
      <c r="U52" s="25"/>
      <c r="V52" s="31"/>
      <c r="W52" s="183">
        <f t="shared" si="8"/>
      </c>
      <c r="X52" s="27"/>
      <c r="Y52" s="28">
        <f>IF(OR(G52="",$C$2=2),"",VLOOKUP(main!X52,$X$6:$Z$12,2,FALSE))</f>
      </c>
      <c r="Z52" s="29">
        <f>IF(OR(X52="",$C$2=1),"",VLOOKUP(main!X52,$X$6:$Z$12,3,FALSE))</f>
      </c>
      <c r="AA52" s="30"/>
      <c r="AB52" s="24">
        <f>IF(X52="","",IF($C$2=1,main!N52*(main!Y52+1),main!N52+main!Z52+AA52))</f>
      </c>
      <c r="AC52" s="25">
        <f t="shared" si="9"/>
      </c>
      <c r="AD52" s="25">
        <f t="shared" si="10"/>
      </c>
      <c r="AE52" s="25">
        <f t="shared" si="11"/>
      </c>
      <c r="AF52" s="25">
        <f t="shared" si="12"/>
      </c>
      <c r="AG52" s="25">
        <f t="shared" si="13"/>
      </c>
      <c r="AH52" s="25">
        <f t="shared" si="14"/>
      </c>
      <c r="AI52" s="25">
        <f t="shared" si="15"/>
      </c>
      <c r="AJ52" s="31">
        <f t="shared" si="16"/>
      </c>
      <c r="AK52" s="32">
        <f t="shared" si="17"/>
        <v>0</v>
      </c>
      <c r="AL52" s="33">
        <f t="shared" si="18"/>
      </c>
      <c r="AM52" s="26">
        <f t="shared" si="19"/>
      </c>
      <c r="AN52" s="34">
        <f t="shared" si="20"/>
      </c>
      <c r="AO52" s="35">
        <f t="shared" si="21"/>
      </c>
      <c r="AQ52" s="92">
        <f t="shared" si="22"/>
        <v>-1</v>
      </c>
      <c r="AR52" s="90">
        <f t="shared" si="23"/>
        <v>-100000</v>
      </c>
      <c r="AS52" s="90">
        <f t="shared" si="24"/>
        <v>-100000</v>
      </c>
      <c r="AT52" s="90">
        <f t="shared" si="25"/>
        <v>-100000</v>
      </c>
      <c r="AU52" s="90">
        <v>-100000</v>
      </c>
      <c r="AV52" s="91">
        <f t="shared" si="26"/>
        <v>-1</v>
      </c>
      <c r="AW52" s="90">
        <f t="shared" si="27"/>
        <v>-100000</v>
      </c>
      <c r="AX52" s="90">
        <f t="shared" si="28"/>
        <v>-100000</v>
      </c>
      <c r="AY52" s="90">
        <f t="shared" si="29"/>
        <v>-100000</v>
      </c>
      <c r="AZ52" s="86">
        <f t="shared" si="30"/>
        <v>-1</v>
      </c>
      <c r="BA52" s="86">
        <f t="shared" si="35"/>
        <v>-100000</v>
      </c>
      <c r="BB52" s="86">
        <f t="shared" si="35"/>
        <v>-100000</v>
      </c>
      <c r="BC52" s="86">
        <f t="shared" si="35"/>
        <v>-100000</v>
      </c>
      <c r="BD52" s="86">
        <f t="shared" si="35"/>
        <v>-100000</v>
      </c>
      <c r="BE52" s="86">
        <f t="shared" si="35"/>
        <v>-100000</v>
      </c>
      <c r="BF52" s="86">
        <f t="shared" si="35"/>
        <v>-100000</v>
      </c>
      <c r="BG52" s="86">
        <f t="shared" si="35"/>
        <v>-100000</v>
      </c>
      <c r="BH52" s="86">
        <f t="shared" si="35"/>
        <v>-100000</v>
      </c>
      <c r="BI52" s="86">
        <f t="shared" si="35"/>
        <v>-100000</v>
      </c>
      <c r="BJ52" s="86">
        <f t="shared" si="35"/>
        <v>-100000</v>
      </c>
      <c r="BK52" s="91">
        <f t="shared" si="32"/>
        <v>-100000</v>
      </c>
      <c r="BL52" s="86">
        <f t="shared" si="33"/>
        <v>-1</v>
      </c>
      <c r="BM52" s="86">
        <f t="shared" si="36"/>
        <v>-100000</v>
      </c>
      <c r="BN52" s="86">
        <f t="shared" si="36"/>
        <v>-100000</v>
      </c>
      <c r="BO52" s="86">
        <f t="shared" si="36"/>
        <v>-100000</v>
      </c>
      <c r="BP52" s="86">
        <f t="shared" si="36"/>
        <v>-100000</v>
      </c>
      <c r="BQ52" s="86">
        <f t="shared" si="36"/>
        <v>-100000</v>
      </c>
      <c r="BR52" s="86">
        <f t="shared" si="36"/>
        <v>-100000</v>
      </c>
      <c r="BS52" s="86">
        <f t="shared" si="36"/>
        <v>-100000</v>
      </c>
      <c r="BT52" s="86">
        <f t="shared" si="36"/>
        <v>-100000</v>
      </c>
      <c r="BU52" s="86">
        <f t="shared" si="36"/>
        <v>-100000</v>
      </c>
      <c r="BV52" s="86">
        <f t="shared" si="36"/>
        <v>-100000</v>
      </c>
      <c r="BW52" s="86"/>
      <c r="BX52" s="86"/>
      <c r="BY52" s="86"/>
      <c r="BZ52" s="86"/>
      <c r="CA52" s="86"/>
    </row>
    <row r="53" spans="2:79" ht="13.5">
      <c r="B53" s="15"/>
      <c r="C53" s="16"/>
      <c r="D53" s="17"/>
      <c r="E53" s="17"/>
      <c r="F53" s="17"/>
      <c r="G53" s="18"/>
      <c r="H53" s="19"/>
      <c r="I53" s="20"/>
      <c r="J53" s="21">
        <f t="shared" si="4"/>
      </c>
      <c r="K53" s="22">
        <f t="shared" si="5"/>
      </c>
      <c r="L53" s="23">
        <f t="shared" si="6"/>
      </c>
      <c r="M53" s="22">
        <f t="shared" si="7"/>
      </c>
      <c r="N53" s="24"/>
      <c r="O53" s="25"/>
      <c r="P53" s="25"/>
      <c r="Q53" s="25"/>
      <c r="R53" s="25"/>
      <c r="S53" s="25"/>
      <c r="T53" s="25"/>
      <c r="U53" s="25"/>
      <c r="V53" s="31"/>
      <c r="W53" s="183">
        <f t="shared" si="8"/>
      </c>
      <c r="X53" s="27"/>
      <c r="Y53" s="28">
        <f>IF(OR(G53="",$C$2=2),"",VLOOKUP(main!X53,$X$6:$Z$12,2,FALSE))</f>
      </c>
      <c r="Z53" s="29">
        <f>IF(OR(X53="",$C$2=1),"",VLOOKUP(main!X53,$X$6:$Z$12,3,FALSE))</f>
      </c>
      <c r="AA53" s="30"/>
      <c r="AB53" s="24">
        <f>IF(X53="","",IF($C$2=1,main!N53*(main!Y53+1),main!N53+main!Z53+AA53))</f>
      </c>
      <c r="AC53" s="25">
        <f t="shared" si="9"/>
      </c>
      <c r="AD53" s="25">
        <f t="shared" si="10"/>
      </c>
      <c r="AE53" s="25">
        <f t="shared" si="11"/>
      </c>
      <c r="AF53" s="25">
        <f t="shared" si="12"/>
      </c>
      <c r="AG53" s="25">
        <f t="shared" si="13"/>
      </c>
      <c r="AH53" s="25">
        <f t="shared" si="14"/>
      </c>
      <c r="AI53" s="25">
        <f t="shared" si="15"/>
      </c>
      <c r="AJ53" s="31">
        <f t="shared" si="16"/>
      </c>
      <c r="AK53" s="32">
        <f t="shared" si="17"/>
        <v>0</v>
      </c>
      <c r="AL53" s="33">
        <f t="shared" si="18"/>
      </c>
      <c r="AM53" s="26">
        <f t="shared" si="19"/>
      </c>
      <c r="AN53" s="34">
        <f t="shared" si="20"/>
      </c>
      <c r="AO53" s="35">
        <f t="shared" si="21"/>
      </c>
      <c r="AQ53" s="92">
        <f t="shared" si="22"/>
        <v>-1</v>
      </c>
      <c r="AR53" s="90">
        <f t="shared" si="23"/>
        <v>-100000</v>
      </c>
      <c r="AS53" s="90">
        <f t="shared" si="24"/>
        <v>-100000</v>
      </c>
      <c r="AT53" s="90">
        <f t="shared" si="25"/>
        <v>-100000</v>
      </c>
      <c r="AU53" s="90">
        <v>-100000</v>
      </c>
      <c r="AV53" s="91">
        <f t="shared" si="26"/>
        <v>-1</v>
      </c>
      <c r="AW53" s="90">
        <f t="shared" si="27"/>
        <v>-100000</v>
      </c>
      <c r="AX53" s="90">
        <f t="shared" si="28"/>
        <v>-100000</v>
      </c>
      <c r="AY53" s="90">
        <f t="shared" si="29"/>
        <v>-100000</v>
      </c>
      <c r="AZ53" s="86">
        <f t="shared" si="30"/>
        <v>-1</v>
      </c>
      <c r="BA53" s="86">
        <f t="shared" si="35"/>
        <v>-100000</v>
      </c>
      <c r="BB53" s="86">
        <f t="shared" si="35"/>
        <v>-100000</v>
      </c>
      <c r="BC53" s="86">
        <f t="shared" si="35"/>
        <v>-100000</v>
      </c>
      <c r="BD53" s="86">
        <f t="shared" si="35"/>
        <v>-100000</v>
      </c>
      <c r="BE53" s="86">
        <f t="shared" si="35"/>
        <v>-100000</v>
      </c>
      <c r="BF53" s="86">
        <f t="shared" si="35"/>
        <v>-100000</v>
      </c>
      <c r="BG53" s="86">
        <f t="shared" si="35"/>
        <v>-100000</v>
      </c>
      <c r="BH53" s="86">
        <f t="shared" si="35"/>
        <v>-100000</v>
      </c>
      <c r="BI53" s="86">
        <f t="shared" si="35"/>
        <v>-100000</v>
      </c>
      <c r="BJ53" s="86">
        <f t="shared" si="35"/>
        <v>-100000</v>
      </c>
      <c r="BK53" s="91">
        <f t="shared" si="32"/>
        <v>-100000</v>
      </c>
      <c r="BL53" s="86">
        <f t="shared" si="33"/>
        <v>-1</v>
      </c>
      <c r="BM53" s="86">
        <f t="shared" si="36"/>
        <v>-100000</v>
      </c>
      <c r="BN53" s="86">
        <f t="shared" si="36"/>
        <v>-100000</v>
      </c>
      <c r="BO53" s="86">
        <f t="shared" si="36"/>
        <v>-100000</v>
      </c>
      <c r="BP53" s="86">
        <f t="shared" si="36"/>
        <v>-100000</v>
      </c>
      <c r="BQ53" s="86">
        <f t="shared" si="36"/>
        <v>-100000</v>
      </c>
      <c r="BR53" s="86">
        <f t="shared" si="36"/>
        <v>-100000</v>
      </c>
      <c r="BS53" s="86">
        <f t="shared" si="36"/>
        <v>-100000</v>
      </c>
      <c r="BT53" s="86">
        <f t="shared" si="36"/>
        <v>-100000</v>
      </c>
      <c r="BU53" s="86">
        <f t="shared" si="36"/>
        <v>-100000</v>
      </c>
      <c r="BV53" s="86">
        <f t="shared" si="36"/>
        <v>-100000</v>
      </c>
      <c r="BW53" s="86"/>
      <c r="BX53" s="86"/>
      <c r="BY53" s="86"/>
      <c r="BZ53" s="86"/>
      <c r="CA53" s="86"/>
    </row>
    <row r="54" spans="2:79" ht="13.5">
      <c r="B54" s="15"/>
      <c r="C54" s="16"/>
      <c r="D54" s="17"/>
      <c r="E54" s="17"/>
      <c r="F54" s="17"/>
      <c r="G54" s="18"/>
      <c r="H54" s="19"/>
      <c r="I54" s="20"/>
      <c r="J54" s="21">
        <f t="shared" si="4"/>
      </c>
      <c r="K54" s="22">
        <f t="shared" si="5"/>
      </c>
      <c r="L54" s="23">
        <f t="shared" si="6"/>
      </c>
      <c r="M54" s="22">
        <f t="shared" si="7"/>
      </c>
      <c r="N54" s="24"/>
      <c r="O54" s="25"/>
      <c r="P54" s="25"/>
      <c r="Q54" s="25"/>
      <c r="R54" s="25"/>
      <c r="S54" s="25"/>
      <c r="T54" s="25"/>
      <c r="U54" s="25"/>
      <c r="V54" s="31"/>
      <c r="W54" s="183">
        <f t="shared" si="8"/>
      </c>
      <c r="X54" s="27"/>
      <c r="Y54" s="28">
        <f>IF(OR(G54="",$C$2=2),"",VLOOKUP(main!X54,$X$6:$Z$12,2,FALSE))</f>
      </c>
      <c r="Z54" s="29">
        <f>IF(OR(X54="",$C$2=1),"",VLOOKUP(main!X54,$X$6:$Z$12,3,FALSE))</f>
      </c>
      <c r="AA54" s="30"/>
      <c r="AB54" s="24">
        <f>IF(X54="","",IF($C$2=1,main!N54*(main!Y54+1),main!N54+main!Z54+AA54))</f>
      </c>
      <c r="AC54" s="25">
        <f t="shared" si="9"/>
      </c>
      <c r="AD54" s="25">
        <f t="shared" si="10"/>
      </c>
      <c r="AE54" s="25">
        <f t="shared" si="11"/>
      </c>
      <c r="AF54" s="25">
        <f t="shared" si="12"/>
      </c>
      <c r="AG54" s="25">
        <f t="shared" si="13"/>
      </c>
      <c r="AH54" s="25">
        <f t="shared" si="14"/>
      </c>
      <c r="AI54" s="25">
        <f t="shared" si="15"/>
      </c>
      <c r="AJ54" s="31">
        <f t="shared" si="16"/>
      </c>
      <c r="AK54" s="32">
        <f t="shared" si="17"/>
        <v>0</v>
      </c>
      <c r="AL54" s="33">
        <f t="shared" si="18"/>
      </c>
      <c r="AM54" s="26">
        <f t="shared" si="19"/>
      </c>
      <c r="AN54" s="34">
        <f t="shared" si="20"/>
      </c>
      <c r="AO54" s="35">
        <f t="shared" si="21"/>
      </c>
      <c r="AQ54" s="92">
        <f t="shared" si="22"/>
        <v>-1</v>
      </c>
      <c r="AR54" s="90">
        <f t="shared" si="23"/>
        <v>-100000</v>
      </c>
      <c r="AS54" s="90">
        <f t="shared" si="24"/>
        <v>-100000</v>
      </c>
      <c r="AT54" s="90">
        <f t="shared" si="25"/>
        <v>-100000</v>
      </c>
      <c r="AU54" s="90">
        <v>-100000</v>
      </c>
      <c r="AV54" s="91">
        <f t="shared" si="26"/>
        <v>-1</v>
      </c>
      <c r="AW54" s="90">
        <f t="shared" si="27"/>
        <v>-100000</v>
      </c>
      <c r="AX54" s="90">
        <f t="shared" si="28"/>
        <v>-100000</v>
      </c>
      <c r="AY54" s="90">
        <f t="shared" si="29"/>
        <v>-100000</v>
      </c>
      <c r="AZ54" s="86">
        <f t="shared" si="30"/>
        <v>-1</v>
      </c>
      <c r="BA54" s="86">
        <f t="shared" si="35"/>
        <v>-100000</v>
      </c>
      <c r="BB54" s="86">
        <f t="shared" si="35"/>
        <v>-100000</v>
      </c>
      <c r="BC54" s="86">
        <f t="shared" si="35"/>
        <v>-100000</v>
      </c>
      <c r="BD54" s="86">
        <f t="shared" si="35"/>
        <v>-100000</v>
      </c>
      <c r="BE54" s="86">
        <f t="shared" si="35"/>
        <v>-100000</v>
      </c>
      <c r="BF54" s="86">
        <f t="shared" si="35"/>
        <v>-100000</v>
      </c>
      <c r="BG54" s="86">
        <f t="shared" si="35"/>
        <v>-100000</v>
      </c>
      <c r="BH54" s="86">
        <f t="shared" si="35"/>
        <v>-100000</v>
      </c>
      <c r="BI54" s="86">
        <f t="shared" si="35"/>
        <v>-100000</v>
      </c>
      <c r="BJ54" s="86">
        <f t="shared" si="35"/>
        <v>-100000</v>
      </c>
      <c r="BK54" s="91">
        <f t="shared" si="32"/>
        <v>-100000</v>
      </c>
      <c r="BL54" s="86">
        <f t="shared" si="33"/>
        <v>-1</v>
      </c>
      <c r="BM54" s="86">
        <f t="shared" si="36"/>
        <v>-100000</v>
      </c>
      <c r="BN54" s="86">
        <f t="shared" si="36"/>
        <v>-100000</v>
      </c>
      <c r="BO54" s="86">
        <f t="shared" si="36"/>
        <v>-100000</v>
      </c>
      <c r="BP54" s="86">
        <f t="shared" si="36"/>
        <v>-100000</v>
      </c>
      <c r="BQ54" s="86">
        <f t="shared" si="36"/>
        <v>-100000</v>
      </c>
      <c r="BR54" s="86">
        <f t="shared" si="36"/>
        <v>-100000</v>
      </c>
      <c r="BS54" s="86">
        <f t="shared" si="36"/>
        <v>-100000</v>
      </c>
      <c r="BT54" s="86">
        <f t="shared" si="36"/>
        <v>-100000</v>
      </c>
      <c r="BU54" s="86">
        <f t="shared" si="36"/>
        <v>-100000</v>
      </c>
      <c r="BV54" s="86">
        <f t="shared" si="36"/>
        <v>-100000</v>
      </c>
      <c r="BW54" s="86"/>
      <c r="BX54" s="86"/>
      <c r="BY54" s="86"/>
      <c r="BZ54" s="86"/>
      <c r="CA54" s="86"/>
    </row>
    <row r="55" spans="2:79" ht="13.5">
      <c r="B55" s="15"/>
      <c r="C55" s="16"/>
      <c r="D55" s="17"/>
      <c r="E55" s="17"/>
      <c r="F55" s="17"/>
      <c r="G55" s="18"/>
      <c r="H55" s="19"/>
      <c r="I55" s="20"/>
      <c r="J55" s="21">
        <f t="shared" si="4"/>
      </c>
      <c r="K55" s="22">
        <f t="shared" si="5"/>
      </c>
      <c r="L55" s="23">
        <f t="shared" si="6"/>
      </c>
      <c r="M55" s="22">
        <f t="shared" si="7"/>
      </c>
      <c r="N55" s="24"/>
      <c r="O55" s="25"/>
      <c r="P55" s="25"/>
      <c r="Q55" s="25"/>
      <c r="R55" s="25"/>
      <c r="S55" s="25"/>
      <c r="T55" s="25"/>
      <c r="U55" s="25"/>
      <c r="V55" s="31"/>
      <c r="W55" s="183">
        <f t="shared" si="8"/>
      </c>
      <c r="X55" s="27"/>
      <c r="Y55" s="28">
        <f>IF(OR(G55="",$C$2=2),"",VLOOKUP(main!X55,$X$6:$Z$12,2,FALSE))</f>
      </c>
      <c r="Z55" s="29">
        <f>IF(OR(X55="",$C$2=1),"",VLOOKUP(main!X55,$X$6:$Z$12,3,FALSE))</f>
      </c>
      <c r="AA55" s="30"/>
      <c r="AB55" s="24">
        <f>IF(X55="","",IF($C$2=1,main!N55*(main!Y55+1),main!N55+main!Z55+AA55))</f>
      </c>
      <c r="AC55" s="25">
        <f t="shared" si="9"/>
      </c>
      <c r="AD55" s="25">
        <f t="shared" si="10"/>
      </c>
      <c r="AE55" s="25">
        <f t="shared" si="11"/>
      </c>
      <c r="AF55" s="25">
        <f t="shared" si="12"/>
      </c>
      <c r="AG55" s="25">
        <f t="shared" si="13"/>
      </c>
      <c r="AH55" s="25">
        <f t="shared" si="14"/>
      </c>
      <c r="AI55" s="25">
        <f t="shared" si="15"/>
      </c>
      <c r="AJ55" s="31">
        <f t="shared" si="16"/>
      </c>
      <c r="AK55" s="32">
        <f t="shared" si="17"/>
        <v>0</v>
      </c>
      <c r="AL55" s="33">
        <f t="shared" si="18"/>
      </c>
      <c r="AM55" s="26">
        <f t="shared" si="19"/>
      </c>
      <c r="AN55" s="34">
        <f t="shared" si="20"/>
      </c>
      <c r="AO55" s="35">
        <f t="shared" si="21"/>
      </c>
      <c r="AQ55" s="92">
        <f t="shared" si="22"/>
        <v>-1</v>
      </c>
      <c r="AR55" s="90">
        <f t="shared" si="23"/>
        <v>-100000</v>
      </c>
      <c r="AS55" s="90">
        <f t="shared" si="24"/>
        <v>-100000</v>
      </c>
      <c r="AT55" s="90">
        <f t="shared" si="25"/>
        <v>-100000</v>
      </c>
      <c r="AU55" s="90">
        <v>-100000</v>
      </c>
      <c r="AV55" s="91">
        <f t="shared" si="26"/>
        <v>-1</v>
      </c>
      <c r="AW55" s="90">
        <f t="shared" si="27"/>
        <v>-100000</v>
      </c>
      <c r="AX55" s="90">
        <f t="shared" si="28"/>
        <v>-100000</v>
      </c>
      <c r="AY55" s="90">
        <f t="shared" si="29"/>
        <v>-100000</v>
      </c>
      <c r="AZ55" s="86">
        <f t="shared" si="30"/>
        <v>-1</v>
      </c>
      <c r="BA55" s="86">
        <f t="shared" si="35"/>
        <v>-100000</v>
      </c>
      <c r="BB55" s="86">
        <f t="shared" si="35"/>
        <v>-100000</v>
      </c>
      <c r="BC55" s="86">
        <f t="shared" si="35"/>
        <v>-100000</v>
      </c>
      <c r="BD55" s="86">
        <f t="shared" si="35"/>
        <v>-100000</v>
      </c>
      <c r="BE55" s="86">
        <f t="shared" si="35"/>
        <v>-100000</v>
      </c>
      <c r="BF55" s="86">
        <f t="shared" si="35"/>
        <v>-100000</v>
      </c>
      <c r="BG55" s="86">
        <f t="shared" si="35"/>
        <v>-100000</v>
      </c>
      <c r="BH55" s="86">
        <f t="shared" si="35"/>
        <v>-100000</v>
      </c>
      <c r="BI55" s="86">
        <f t="shared" si="35"/>
        <v>-100000</v>
      </c>
      <c r="BJ55" s="86">
        <f t="shared" si="35"/>
        <v>-100000</v>
      </c>
      <c r="BK55" s="91">
        <f t="shared" si="32"/>
        <v>-100000</v>
      </c>
      <c r="BL55" s="86">
        <f t="shared" si="33"/>
        <v>-1</v>
      </c>
      <c r="BM55" s="86">
        <f t="shared" si="36"/>
        <v>-100000</v>
      </c>
      <c r="BN55" s="86">
        <f t="shared" si="36"/>
        <v>-100000</v>
      </c>
      <c r="BO55" s="86">
        <f t="shared" si="36"/>
        <v>-100000</v>
      </c>
      <c r="BP55" s="86">
        <f t="shared" si="36"/>
        <v>-100000</v>
      </c>
      <c r="BQ55" s="86">
        <f t="shared" si="36"/>
        <v>-100000</v>
      </c>
      <c r="BR55" s="86">
        <f t="shared" si="36"/>
        <v>-100000</v>
      </c>
      <c r="BS55" s="86">
        <f t="shared" si="36"/>
        <v>-100000</v>
      </c>
      <c r="BT55" s="86">
        <f t="shared" si="36"/>
        <v>-100000</v>
      </c>
      <c r="BU55" s="86">
        <f t="shared" si="36"/>
        <v>-100000</v>
      </c>
      <c r="BV55" s="86">
        <f t="shared" si="36"/>
        <v>-100000</v>
      </c>
      <c r="BW55" s="86"/>
      <c r="BX55" s="86"/>
      <c r="BY55" s="86"/>
      <c r="BZ55" s="86"/>
      <c r="CA55" s="86"/>
    </row>
    <row r="56" spans="2:79" ht="13.5">
      <c r="B56" s="15"/>
      <c r="C56" s="16"/>
      <c r="D56" s="17"/>
      <c r="E56" s="17"/>
      <c r="F56" s="17"/>
      <c r="G56" s="18"/>
      <c r="H56" s="19"/>
      <c r="I56" s="20"/>
      <c r="J56" s="21">
        <f t="shared" si="4"/>
      </c>
      <c r="K56" s="22">
        <f t="shared" si="5"/>
      </c>
      <c r="L56" s="23">
        <f t="shared" si="6"/>
      </c>
      <c r="M56" s="22">
        <f t="shared" si="7"/>
      </c>
      <c r="N56" s="24"/>
      <c r="O56" s="25"/>
      <c r="P56" s="25"/>
      <c r="Q56" s="25"/>
      <c r="R56" s="25"/>
      <c r="S56" s="25"/>
      <c r="T56" s="25"/>
      <c r="U56" s="25"/>
      <c r="V56" s="31"/>
      <c r="W56" s="183">
        <f t="shared" si="8"/>
      </c>
      <c r="X56" s="27"/>
      <c r="Y56" s="28">
        <f>IF(OR(G56="",$C$2=2),"",VLOOKUP(main!X56,$X$6:$Z$12,2,FALSE))</f>
      </c>
      <c r="Z56" s="29">
        <f>IF(OR(X56="",$C$2=1),"",VLOOKUP(main!X56,$X$6:$Z$12,3,FALSE))</f>
      </c>
      <c r="AA56" s="30"/>
      <c r="AB56" s="24">
        <f>IF(X56="","",IF($C$2=1,main!N56*(main!Y56+1),main!N56+main!Z56+AA56))</f>
      </c>
      <c r="AC56" s="25">
        <f t="shared" si="9"/>
      </c>
      <c r="AD56" s="25">
        <f t="shared" si="10"/>
      </c>
      <c r="AE56" s="25">
        <f t="shared" si="11"/>
      </c>
      <c r="AF56" s="25">
        <f t="shared" si="12"/>
      </c>
      <c r="AG56" s="25">
        <f t="shared" si="13"/>
      </c>
      <c r="AH56" s="25">
        <f t="shared" si="14"/>
      </c>
      <c r="AI56" s="25">
        <f t="shared" si="15"/>
      </c>
      <c r="AJ56" s="31">
        <f t="shared" si="16"/>
      </c>
      <c r="AK56" s="32">
        <f t="shared" si="17"/>
        <v>0</v>
      </c>
      <c r="AL56" s="33">
        <f t="shared" si="18"/>
      </c>
      <c r="AM56" s="26">
        <f t="shared" si="19"/>
      </c>
      <c r="AN56" s="34">
        <f t="shared" si="20"/>
      </c>
      <c r="AO56" s="35">
        <f t="shared" si="21"/>
      </c>
      <c r="AQ56" s="92">
        <f t="shared" si="22"/>
        <v>-1</v>
      </c>
      <c r="AR56" s="90">
        <f t="shared" si="23"/>
        <v>-100000</v>
      </c>
      <c r="AS56" s="90">
        <f t="shared" si="24"/>
        <v>-100000</v>
      </c>
      <c r="AT56" s="90">
        <f t="shared" si="25"/>
        <v>-100000</v>
      </c>
      <c r="AU56" s="90">
        <v>-100000</v>
      </c>
      <c r="AV56" s="91">
        <f t="shared" si="26"/>
        <v>-1</v>
      </c>
      <c r="AW56" s="90">
        <f t="shared" si="27"/>
        <v>-100000</v>
      </c>
      <c r="AX56" s="90">
        <f t="shared" si="28"/>
        <v>-100000</v>
      </c>
      <c r="AY56" s="90">
        <f t="shared" si="29"/>
        <v>-100000</v>
      </c>
      <c r="AZ56" s="86">
        <f t="shared" si="30"/>
        <v>-1</v>
      </c>
      <c r="BA56" s="86">
        <f t="shared" si="35"/>
        <v>-100000</v>
      </c>
      <c r="BB56" s="86">
        <f t="shared" si="35"/>
        <v>-100000</v>
      </c>
      <c r="BC56" s="86">
        <f t="shared" si="35"/>
        <v>-100000</v>
      </c>
      <c r="BD56" s="86">
        <f t="shared" si="35"/>
        <v>-100000</v>
      </c>
      <c r="BE56" s="86">
        <f t="shared" si="35"/>
        <v>-100000</v>
      </c>
      <c r="BF56" s="86">
        <f t="shared" si="35"/>
        <v>-100000</v>
      </c>
      <c r="BG56" s="86">
        <f t="shared" si="35"/>
        <v>-100000</v>
      </c>
      <c r="BH56" s="86">
        <f t="shared" si="35"/>
        <v>-100000</v>
      </c>
      <c r="BI56" s="86">
        <f t="shared" si="35"/>
        <v>-100000</v>
      </c>
      <c r="BJ56" s="86">
        <f t="shared" si="35"/>
        <v>-100000</v>
      </c>
      <c r="BK56" s="91">
        <f t="shared" si="32"/>
        <v>-100000</v>
      </c>
      <c r="BL56" s="86">
        <f t="shared" si="33"/>
        <v>-1</v>
      </c>
      <c r="BM56" s="86">
        <f t="shared" si="36"/>
        <v>-100000</v>
      </c>
      <c r="BN56" s="86">
        <f t="shared" si="36"/>
        <v>-100000</v>
      </c>
      <c r="BO56" s="86">
        <f t="shared" si="36"/>
        <v>-100000</v>
      </c>
      <c r="BP56" s="86">
        <f t="shared" si="36"/>
        <v>-100000</v>
      </c>
      <c r="BQ56" s="86">
        <f t="shared" si="36"/>
        <v>-100000</v>
      </c>
      <c r="BR56" s="86">
        <f t="shared" si="36"/>
        <v>-100000</v>
      </c>
      <c r="BS56" s="86">
        <f t="shared" si="36"/>
        <v>-100000</v>
      </c>
      <c r="BT56" s="86">
        <f t="shared" si="36"/>
        <v>-100000</v>
      </c>
      <c r="BU56" s="86">
        <f t="shared" si="36"/>
        <v>-100000</v>
      </c>
      <c r="BV56" s="86">
        <f t="shared" si="36"/>
        <v>-100000</v>
      </c>
      <c r="BW56" s="86"/>
      <c r="BX56" s="86"/>
      <c r="BY56" s="86"/>
      <c r="BZ56" s="86"/>
      <c r="CA56" s="86"/>
    </row>
    <row r="57" spans="2:79" ht="13.5">
      <c r="B57" s="15"/>
      <c r="C57" s="16"/>
      <c r="D57" s="17"/>
      <c r="E57" s="17"/>
      <c r="F57" s="17"/>
      <c r="G57" s="18"/>
      <c r="H57" s="19"/>
      <c r="I57" s="20"/>
      <c r="J57" s="21">
        <f t="shared" si="4"/>
      </c>
      <c r="K57" s="22">
        <f t="shared" si="5"/>
      </c>
      <c r="L57" s="23">
        <f t="shared" si="6"/>
      </c>
      <c r="M57" s="22">
        <f t="shared" si="7"/>
      </c>
      <c r="N57" s="24"/>
      <c r="O57" s="25"/>
      <c r="P57" s="25"/>
      <c r="Q57" s="25"/>
      <c r="R57" s="25"/>
      <c r="S57" s="25"/>
      <c r="T57" s="25"/>
      <c r="U57" s="25"/>
      <c r="V57" s="31"/>
      <c r="W57" s="183">
        <f t="shared" si="8"/>
      </c>
      <c r="X57" s="27"/>
      <c r="Y57" s="28">
        <f>IF(OR(G57="",$C$2=2),"",VLOOKUP(main!X57,$X$6:$Z$12,2,FALSE))</f>
      </c>
      <c r="Z57" s="29">
        <f>IF(OR(X57="",$C$2=1),"",VLOOKUP(main!X57,$X$6:$Z$12,3,FALSE))</f>
      </c>
      <c r="AA57" s="30"/>
      <c r="AB57" s="24">
        <f>IF(X57="","",IF($C$2=1,main!N57*(main!Y57+1),main!N57+main!Z57+AA57))</f>
      </c>
      <c r="AC57" s="25">
        <f t="shared" si="9"/>
      </c>
      <c r="AD57" s="25">
        <f t="shared" si="10"/>
      </c>
      <c r="AE57" s="25">
        <f t="shared" si="11"/>
      </c>
      <c r="AF57" s="25">
        <f t="shared" si="12"/>
      </c>
      <c r="AG57" s="25">
        <f t="shared" si="13"/>
      </c>
      <c r="AH57" s="25">
        <f t="shared" si="14"/>
      </c>
      <c r="AI57" s="25">
        <f t="shared" si="15"/>
      </c>
      <c r="AJ57" s="31">
        <f t="shared" si="16"/>
      </c>
      <c r="AK57" s="32">
        <f t="shared" si="17"/>
        <v>0</v>
      </c>
      <c r="AL57" s="33">
        <f t="shared" si="18"/>
      </c>
      <c r="AM57" s="26">
        <f t="shared" si="19"/>
      </c>
      <c r="AN57" s="34">
        <f t="shared" si="20"/>
      </c>
      <c r="AO57" s="35">
        <f t="shared" si="21"/>
      </c>
      <c r="AQ57" s="92">
        <f t="shared" si="22"/>
        <v>-1</v>
      </c>
      <c r="AR57" s="90">
        <f t="shared" si="23"/>
        <v>-100000</v>
      </c>
      <c r="AS57" s="90">
        <f t="shared" si="24"/>
        <v>-100000</v>
      </c>
      <c r="AT57" s="90">
        <f t="shared" si="25"/>
        <v>-100000</v>
      </c>
      <c r="AU57" s="90">
        <v>-100000</v>
      </c>
      <c r="AV57" s="91">
        <f t="shared" si="26"/>
        <v>-1</v>
      </c>
      <c r="AW57" s="90">
        <f t="shared" si="27"/>
        <v>-100000</v>
      </c>
      <c r="AX57" s="90">
        <f t="shared" si="28"/>
        <v>-100000</v>
      </c>
      <c r="AY57" s="90">
        <f t="shared" si="29"/>
        <v>-100000</v>
      </c>
      <c r="AZ57" s="86">
        <f t="shared" si="30"/>
        <v>-1</v>
      </c>
      <c r="BA57" s="86">
        <f t="shared" si="35"/>
        <v>-100000</v>
      </c>
      <c r="BB57" s="86">
        <f t="shared" si="35"/>
        <v>-100000</v>
      </c>
      <c r="BC57" s="86">
        <f t="shared" si="35"/>
        <v>-100000</v>
      </c>
      <c r="BD57" s="86">
        <f t="shared" si="35"/>
        <v>-100000</v>
      </c>
      <c r="BE57" s="86">
        <f t="shared" si="35"/>
        <v>-100000</v>
      </c>
      <c r="BF57" s="86">
        <f t="shared" si="35"/>
        <v>-100000</v>
      </c>
      <c r="BG57" s="86">
        <f t="shared" si="35"/>
        <v>-100000</v>
      </c>
      <c r="BH57" s="86">
        <f t="shared" si="35"/>
        <v>-100000</v>
      </c>
      <c r="BI57" s="86">
        <f t="shared" si="35"/>
        <v>-100000</v>
      </c>
      <c r="BJ57" s="86">
        <f t="shared" si="35"/>
        <v>-100000</v>
      </c>
      <c r="BK57" s="91">
        <f t="shared" si="32"/>
        <v>-100000</v>
      </c>
      <c r="BL57" s="86">
        <f t="shared" si="33"/>
        <v>-1</v>
      </c>
      <c r="BM57" s="86">
        <f t="shared" si="36"/>
        <v>-100000</v>
      </c>
      <c r="BN57" s="86">
        <f t="shared" si="36"/>
        <v>-100000</v>
      </c>
      <c r="BO57" s="86">
        <f t="shared" si="36"/>
        <v>-100000</v>
      </c>
      <c r="BP57" s="86">
        <f t="shared" si="36"/>
        <v>-100000</v>
      </c>
      <c r="BQ57" s="86">
        <f t="shared" si="36"/>
        <v>-100000</v>
      </c>
      <c r="BR57" s="86">
        <f t="shared" si="36"/>
        <v>-100000</v>
      </c>
      <c r="BS57" s="86">
        <f t="shared" si="36"/>
        <v>-100000</v>
      </c>
      <c r="BT57" s="86">
        <f t="shared" si="36"/>
        <v>-100000</v>
      </c>
      <c r="BU57" s="86">
        <f t="shared" si="36"/>
        <v>-100000</v>
      </c>
      <c r="BV57" s="86">
        <f t="shared" si="36"/>
        <v>-100000</v>
      </c>
      <c r="BW57" s="86"/>
      <c r="BX57" s="86"/>
      <c r="BY57" s="86"/>
      <c r="BZ57" s="86"/>
      <c r="CA57" s="86"/>
    </row>
    <row r="58" spans="2:79" ht="13.5">
      <c r="B58" s="15"/>
      <c r="C58" s="16"/>
      <c r="D58" s="17"/>
      <c r="E58" s="17"/>
      <c r="F58" s="17"/>
      <c r="G58" s="18"/>
      <c r="H58" s="19"/>
      <c r="I58" s="20"/>
      <c r="J58" s="21">
        <f t="shared" si="4"/>
      </c>
      <c r="K58" s="22">
        <f t="shared" si="5"/>
      </c>
      <c r="L58" s="23">
        <f t="shared" si="6"/>
      </c>
      <c r="M58" s="22">
        <f t="shared" si="7"/>
      </c>
      <c r="N58" s="24"/>
      <c r="O58" s="25"/>
      <c r="P58" s="25"/>
      <c r="Q58" s="25"/>
      <c r="R58" s="25"/>
      <c r="S58" s="25"/>
      <c r="T58" s="25"/>
      <c r="U58" s="25"/>
      <c r="V58" s="31"/>
      <c r="W58" s="183">
        <f t="shared" si="8"/>
      </c>
      <c r="X58" s="27"/>
      <c r="Y58" s="28">
        <f>IF(OR(G58="",$C$2=2),"",VLOOKUP(main!X58,$X$6:$Z$12,2,FALSE))</f>
      </c>
      <c r="Z58" s="29">
        <f>IF(OR(X58="",$C$2=1),"",VLOOKUP(main!X58,$X$6:$Z$12,3,FALSE))</f>
      </c>
      <c r="AA58" s="30"/>
      <c r="AB58" s="24">
        <f>IF(X58="","",IF($C$2=1,main!N58*(main!Y58+1),main!N58+main!Z58+AA58))</f>
      </c>
      <c r="AC58" s="25">
        <f t="shared" si="9"/>
      </c>
      <c r="AD58" s="25">
        <f t="shared" si="10"/>
      </c>
      <c r="AE58" s="25">
        <f t="shared" si="11"/>
      </c>
      <c r="AF58" s="25">
        <f t="shared" si="12"/>
      </c>
      <c r="AG58" s="25">
        <f t="shared" si="13"/>
      </c>
      <c r="AH58" s="25">
        <f t="shared" si="14"/>
      </c>
      <c r="AI58" s="25">
        <f t="shared" si="15"/>
      </c>
      <c r="AJ58" s="31">
        <f t="shared" si="16"/>
      </c>
      <c r="AK58" s="32">
        <f t="shared" si="17"/>
        <v>0</v>
      </c>
      <c r="AL58" s="33">
        <f t="shared" si="18"/>
      </c>
      <c r="AM58" s="26">
        <f t="shared" si="19"/>
      </c>
      <c r="AN58" s="34">
        <f t="shared" si="20"/>
      </c>
      <c r="AO58" s="35">
        <f t="shared" si="21"/>
      </c>
      <c r="AQ58" s="92">
        <f t="shared" si="22"/>
        <v>-1</v>
      </c>
      <c r="AR58" s="90">
        <f t="shared" si="23"/>
        <v>-100000</v>
      </c>
      <c r="AS58" s="90">
        <f t="shared" si="24"/>
        <v>-100000</v>
      </c>
      <c r="AT58" s="90">
        <f t="shared" si="25"/>
        <v>-100000</v>
      </c>
      <c r="AU58" s="90">
        <v>-100000</v>
      </c>
      <c r="AV58" s="91">
        <f t="shared" si="26"/>
        <v>-1</v>
      </c>
      <c r="AW58" s="90">
        <f t="shared" si="27"/>
        <v>-100000</v>
      </c>
      <c r="AX58" s="90">
        <f t="shared" si="28"/>
        <v>-100000</v>
      </c>
      <c r="AY58" s="90">
        <f t="shared" si="29"/>
        <v>-100000</v>
      </c>
      <c r="AZ58" s="86">
        <f t="shared" si="30"/>
        <v>-1</v>
      </c>
      <c r="BA58" s="86">
        <f t="shared" si="35"/>
        <v>-100000</v>
      </c>
      <c r="BB58" s="86">
        <f t="shared" si="35"/>
        <v>-100000</v>
      </c>
      <c r="BC58" s="86">
        <f t="shared" si="35"/>
        <v>-100000</v>
      </c>
      <c r="BD58" s="86">
        <f t="shared" si="35"/>
        <v>-100000</v>
      </c>
      <c r="BE58" s="86">
        <f t="shared" si="35"/>
        <v>-100000</v>
      </c>
      <c r="BF58" s="86">
        <f t="shared" si="35"/>
        <v>-100000</v>
      </c>
      <c r="BG58" s="86">
        <f t="shared" si="35"/>
        <v>-100000</v>
      </c>
      <c r="BH58" s="86">
        <f t="shared" si="35"/>
        <v>-100000</v>
      </c>
      <c r="BI58" s="86">
        <f t="shared" si="35"/>
        <v>-100000</v>
      </c>
      <c r="BJ58" s="86">
        <f t="shared" si="35"/>
        <v>-100000</v>
      </c>
      <c r="BK58" s="91">
        <f t="shared" si="32"/>
        <v>-100000</v>
      </c>
      <c r="BL58" s="86">
        <f t="shared" si="33"/>
        <v>-1</v>
      </c>
      <c r="BM58" s="86">
        <f t="shared" si="36"/>
        <v>-100000</v>
      </c>
      <c r="BN58" s="86">
        <f t="shared" si="36"/>
        <v>-100000</v>
      </c>
      <c r="BO58" s="86">
        <f t="shared" si="36"/>
        <v>-100000</v>
      </c>
      <c r="BP58" s="86">
        <f t="shared" si="36"/>
        <v>-100000</v>
      </c>
      <c r="BQ58" s="86">
        <f t="shared" si="36"/>
        <v>-100000</v>
      </c>
      <c r="BR58" s="86">
        <f t="shared" si="36"/>
        <v>-100000</v>
      </c>
      <c r="BS58" s="86">
        <f t="shared" si="36"/>
        <v>-100000</v>
      </c>
      <c r="BT58" s="86">
        <f t="shared" si="36"/>
        <v>-100000</v>
      </c>
      <c r="BU58" s="86">
        <f t="shared" si="36"/>
        <v>-100000</v>
      </c>
      <c r="BV58" s="86">
        <f t="shared" si="36"/>
        <v>-100000</v>
      </c>
      <c r="BW58" s="86"/>
      <c r="BX58" s="86"/>
      <c r="BY58" s="86"/>
      <c r="BZ58" s="86"/>
      <c r="CA58" s="86"/>
    </row>
    <row r="59" spans="2:79" ht="13.5">
      <c r="B59" s="15"/>
      <c r="C59" s="16"/>
      <c r="D59" s="17"/>
      <c r="E59" s="17"/>
      <c r="F59" s="17"/>
      <c r="G59" s="18"/>
      <c r="H59" s="19"/>
      <c r="I59" s="20"/>
      <c r="J59" s="21">
        <f t="shared" si="4"/>
      </c>
      <c r="K59" s="22">
        <f t="shared" si="5"/>
      </c>
      <c r="L59" s="23">
        <f t="shared" si="6"/>
      </c>
      <c r="M59" s="22">
        <f t="shared" si="7"/>
      </c>
      <c r="N59" s="24"/>
      <c r="O59" s="25"/>
      <c r="P59" s="25"/>
      <c r="Q59" s="25"/>
      <c r="R59" s="25"/>
      <c r="S59" s="25"/>
      <c r="T59" s="25"/>
      <c r="U59" s="25"/>
      <c r="V59" s="31"/>
      <c r="W59" s="183">
        <f t="shared" si="8"/>
      </c>
      <c r="X59" s="27"/>
      <c r="Y59" s="28">
        <f>IF(OR(G59="",$C$2=2),"",VLOOKUP(main!X59,$X$6:$Z$12,2,FALSE))</f>
      </c>
      <c r="Z59" s="29">
        <f>IF(OR(X59="",$C$2=1),"",VLOOKUP(main!X59,$X$6:$Z$12,3,FALSE))</f>
      </c>
      <c r="AA59" s="30"/>
      <c r="AB59" s="24">
        <f>IF(X59="","",IF($C$2=1,main!N59*(main!Y59+1),main!N59+main!Z59+AA59))</f>
      </c>
      <c r="AC59" s="25">
        <f t="shared" si="9"/>
      </c>
      <c r="AD59" s="25">
        <f t="shared" si="10"/>
      </c>
      <c r="AE59" s="25">
        <f t="shared" si="11"/>
      </c>
      <c r="AF59" s="25">
        <f t="shared" si="12"/>
      </c>
      <c r="AG59" s="25">
        <f t="shared" si="13"/>
      </c>
      <c r="AH59" s="25">
        <f t="shared" si="14"/>
      </c>
      <c r="AI59" s="25">
        <f t="shared" si="15"/>
      </c>
      <c r="AJ59" s="31">
        <f t="shared" si="16"/>
      </c>
      <c r="AK59" s="32">
        <f t="shared" si="17"/>
        <v>0</v>
      </c>
      <c r="AL59" s="33">
        <f t="shared" si="18"/>
      </c>
      <c r="AM59" s="26">
        <f t="shared" si="19"/>
      </c>
      <c r="AN59" s="34">
        <f t="shared" si="20"/>
      </c>
      <c r="AO59" s="35">
        <f t="shared" si="21"/>
      </c>
      <c r="AQ59" s="92">
        <f t="shared" si="22"/>
        <v>-1</v>
      </c>
      <c r="AR59" s="90">
        <f t="shared" si="23"/>
        <v>-100000</v>
      </c>
      <c r="AS59" s="90">
        <f t="shared" si="24"/>
        <v>-100000</v>
      </c>
      <c r="AT59" s="90">
        <f t="shared" si="25"/>
        <v>-100000</v>
      </c>
      <c r="AU59" s="90">
        <v>-100000</v>
      </c>
      <c r="AV59" s="91">
        <f t="shared" si="26"/>
        <v>-1</v>
      </c>
      <c r="AW59" s="90">
        <f t="shared" si="27"/>
        <v>-100000</v>
      </c>
      <c r="AX59" s="90">
        <f t="shared" si="28"/>
        <v>-100000</v>
      </c>
      <c r="AY59" s="90">
        <f t="shared" si="29"/>
        <v>-100000</v>
      </c>
      <c r="AZ59" s="86">
        <f t="shared" si="30"/>
        <v>-1</v>
      </c>
      <c r="BA59" s="86">
        <f t="shared" si="35"/>
        <v>-100000</v>
      </c>
      <c r="BB59" s="86">
        <f t="shared" si="35"/>
        <v>-100000</v>
      </c>
      <c r="BC59" s="86">
        <f t="shared" si="35"/>
        <v>-100000</v>
      </c>
      <c r="BD59" s="86">
        <f t="shared" si="35"/>
        <v>-100000</v>
      </c>
      <c r="BE59" s="86">
        <f t="shared" si="35"/>
        <v>-100000</v>
      </c>
      <c r="BF59" s="86">
        <f t="shared" si="35"/>
        <v>-100000</v>
      </c>
      <c r="BG59" s="86">
        <f t="shared" si="35"/>
        <v>-100000</v>
      </c>
      <c r="BH59" s="86">
        <f t="shared" si="35"/>
        <v>-100000</v>
      </c>
      <c r="BI59" s="86">
        <f t="shared" si="35"/>
        <v>-100000</v>
      </c>
      <c r="BJ59" s="86">
        <f t="shared" si="35"/>
        <v>-100000</v>
      </c>
      <c r="BK59" s="91">
        <f t="shared" si="32"/>
        <v>-100000</v>
      </c>
      <c r="BL59" s="86">
        <f t="shared" si="33"/>
        <v>-1</v>
      </c>
      <c r="BM59" s="86">
        <f t="shared" si="36"/>
        <v>-100000</v>
      </c>
      <c r="BN59" s="86">
        <f t="shared" si="36"/>
        <v>-100000</v>
      </c>
      <c r="BO59" s="86">
        <f t="shared" si="36"/>
        <v>-100000</v>
      </c>
      <c r="BP59" s="86">
        <f t="shared" si="36"/>
        <v>-100000</v>
      </c>
      <c r="BQ59" s="86">
        <f t="shared" si="36"/>
        <v>-100000</v>
      </c>
      <c r="BR59" s="86">
        <f t="shared" si="36"/>
        <v>-100000</v>
      </c>
      <c r="BS59" s="86">
        <f t="shared" si="36"/>
        <v>-100000</v>
      </c>
      <c r="BT59" s="86">
        <f t="shared" si="36"/>
        <v>-100000</v>
      </c>
      <c r="BU59" s="86">
        <f t="shared" si="36"/>
        <v>-100000</v>
      </c>
      <c r="BV59" s="86">
        <f t="shared" si="36"/>
        <v>-100000</v>
      </c>
      <c r="BW59" s="86"/>
      <c r="BX59" s="86"/>
      <c r="BY59" s="86"/>
      <c r="BZ59" s="86"/>
      <c r="CA59" s="86"/>
    </row>
    <row r="60" spans="2:79" ht="13.5">
      <c r="B60" s="15"/>
      <c r="C60" s="16"/>
      <c r="D60" s="17"/>
      <c r="E60" s="17"/>
      <c r="F60" s="17"/>
      <c r="G60" s="18"/>
      <c r="H60" s="19"/>
      <c r="I60" s="20"/>
      <c r="J60" s="21">
        <f t="shared" si="4"/>
      </c>
      <c r="K60" s="22">
        <f t="shared" si="5"/>
      </c>
      <c r="L60" s="23">
        <f t="shared" si="6"/>
      </c>
      <c r="M60" s="22">
        <f t="shared" si="7"/>
      </c>
      <c r="N60" s="24"/>
      <c r="O60" s="25"/>
      <c r="P60" s="25"/>
      <c r="Q60" s="25"/>
      <c r="R60" s="25"/>
      <c r="S60" s="25"/>
      <c r="T60" s="25"/>
      <c r="U60" s="25"/>
      <c r="V60" s="31"/>
      <c r="W60" s="183">
        <f t="shared" si="8"/>
      </c>
      <c r="X60" s="27"/>
      <c r="Y60" s="28">
        <f>IF(OR(G60="",$C$2=2),"",VLOOKUP(main!X60,$X$6:$Z$12,2,FALSE))</f>
      </c>
      <c r="Z60" s="29">
        <f>IF(OR(X60="",$C$2=1),"",VLOOKUP(main!X60,$X$6:$Z$12,3,FALSE))</f>
      </c>
      <c r="AA60" s="30"/>
      <c r="AB60" s="24">
        <f>IF(X60="","",IF($C$2=1,main!N60*(main!Y60+1),main!N60+main!Z60+AA60))</f>
      </c>
      <c r="AC60" s="25">
        <f t="shared" si="9"/>
      </c>
      <c r="AD60" s="25">
        <f t="shared" si="10"/>
      </c>
      <c r="AE60" s="25">
        <f t="shared" si="11"/>
      </c>
      <c r="AF60" s="25">
        <f t="shared" si="12"/>
      </c>
      <c r="AG60" s="25">
        <f t="shared" si="13"/>
      </c>
      <c r="AH60" s="25">
        <f t="shared" si="14"/>
      </c>
      <c r="AI60" s="25">
        <f t="shared" si="15"/>
      </c>
      <c r="AJ60" s="31">
        <f t="shared" si="16"/>
      </c>
      <c r="AK60" s="32">
        <f t="shared" si="17"/>
        <v>0</v>
      </c>
      <c r="AL60" s="33">
        <f t="shared" si="18"/>
      </c>
      <c r="AM60" s="26">
        <f t="shared" si="19"/>
      </c>
      <c r="AN60" s="34">
        <f t="shared" si="20"/>
      </c>
      <c r="AO60" s="35">
        <f t="shared" si="21"/>
      </c>
      <c r="AQ60" s="92">
        <f t="shared" si="22"/>
        <v>-1</v>
      </c>
      <c r="AR60" s="90">
        <f t="shared" si="23"/>
        <v>-100000</v>
      </c>
      <c r="AS60" s="90">
        <f t="shared" si="24"/>
        <v>-100000</v>
      </c>
      <c r="AT60" s="90">
        <f t="shared" si="25"/>
        <v>-100000</v>
      </c>
      <c r="AU60" s="90">
        <v>-100000</v>
      </c>
      <c r="AV60" s="91">
        <f t="shared" si="26"/>
        <v>-1</v>
      </c>
      <c r="AW60" s="90">
        <f t="shared" si="27"/>
        <v>-100000</v>
      </c>
      <c r="AX60" s="90">
        <f t="shared" si="28"/>
        <v>-100000</v>
      </c>
      <c r="AY60" s="90">
        <f t="shared" si="29"/>
        <v>-100000</v>
      </c>
      <c r="AZ60" s="86">
        <f t="shared" si="30"/>
        <v>-1</v>
      </c>
      <c r="BA60" s="86">
        <f t="shared" si="35"/>
        <v>-100000</v>
      </c>
      <c r="BB60" s="86">
        <f t="shared" si="35"/>
        <v>-100000</v>
      </c>
      <c r="BC60" s="86">
        <f t="shared" si="35"/>
        <v>-100000</v>
      </c>
      <c r="BD60" s="86">
        <f t="shared" si="35"/>
        <v>-100000</v>
      </c>
      <c r="BE60" s="86">
        <f t="shared" si="35"/>
        <v>-100000</v>
      </c>
      <c r="BF60" s="86">
        <f t="shared" si="35"/>
        <v>-100000</v>
      </c>
      <c r="BG60" s="86">
        <f t="shared" si="35"/>
        <v>-100000</v>
      </c>
      <c r="BH60" s="86">
        <f t="shared" si="35"/>
        <v>-100000</v>
      </c>
      <c r="BI60" s="86">
        <f t="shared" si="35"/>
        <v>-100000</v>
      </c>
      <c r="BJ60" s="86">
        <f t="shared" si="35"/>
        <v>-100000</v>
      </c>
      <c r="BK60" s="91">
        <f t="shared" si="32"/>
        <v>-100000</v>
      </c>
      <c r="BL60" s="86">
        <f t="shared" si="33"/>
        <v>-1</v>
      </c>
      <c r="BM60" s="86">
        <f t="shared" si="36"/>
        <v>-100000</v>
      </c>
      <c r="BN60" s="86">
        <f t="shared" si="36"/>
        <v>-100000</v>
      </c>
      <c r="BO60" s="86">
        <f t="shared" si="36"/>
        <v>-100000</v>
      </c>
      <c r="BP60" s="86">
        <f t="shared" si="36"/>
        <v>-100000</v>
      </c>
      <c r="BQ60" s="86">
        <f t="shared" si="36"/>
        <v>-100000</v>
      </c>
      <c r="BR60" s="86">
        <f t="shared" si="36"/>
        <v>-100000</v>
      </c>
      <c r="BS60" s="86">
        <f t="shared" si="36"/>
        <v>-100000</v>
      </c>
      <c r="BT60" s="86">
        <f t="shared" si="36"/>
        <v>-100000</v>
      </c>
      <c r="BU60" s="86">
        <f t="shared" si="36"/>
        <v>-100000</v>
      </c>
      <c r="BV60" s="86">
        <f t="shared" si="36"/>
        <v>-100000</v>
      </c>
      <c r="BW60" s="86"/>
      <c r="BX60" s="86"/>
      <c r="BY60" s="86"/>
      <c r="BZ60" s="86"/>
      <c r="CA60" s="86"/>
    </row>
    <row r="61" spans="2:79" ht="13.5">
      <c r="B61" s="15"/>
      <c r="C61" s="16"/>
      <c r="D61" s="17"/>
      <c r="E61" s="17"/>
      <c r="F61" s="17"/>
      <c r="G61" s="18"/>
      <c r="H61" s="19"/>
      <c r="I61" s="20"/>
      <c r="J61" s="21">
        <f t="shared" si="4"/>
      </c>
      <c r="K61" s="22">
        <f t="shared" si="5"/>
      </c>
      <c r="L61" s="23">
        <f t="shared" si="6"/>
      </c>
      <c r="M61" s="22">
        <f t="shared" si="7"/>
      </c>
      <c r="N61" s="24"/>
      <c r="O61" s="25"/>
      <c r="P61" s="25"/>
      <c r="Q61" s="25"/>
      <c r="R61" s="25"/>
      <c r="S61" s="25"/>
      <c r="T61" s="25"/>
      <c r="U61" s="25"/>
      <c r="V61" s="31"/>
      <c r="W61" s="183">
        <f t="shared" si="8"/>
      </c>
      <c r="X61" s="27"/>
      <c r="Y61" s="28">
        <f>IF(OR(G61="",$C$2=2),"",VLOOKUP(main!X61,$X$6:$Z$12,2,FALSE))</f>
      </c>
      <c r="Z61" s="29">
        <f>IF(OR(X61="",$C$2=1),"",VLOOKUP(main!X61,$X$6:$Z$12,3,FALSE))</f>
      </c>
      <c r="AA61" s="30"/>
      <c r="AB61" s="24">
        <f>IF(X61="","",IF($C$2=1,main!N61*(main!Y61+1),main!N61+main!Z61+AA61))</f>
      </c>
      <c r="AC61" s="25">
        <f t="shared" si="9"/>
      </c>
      <c r="AD61" s="25">
        <f t="shared" si="10"/>
      </c>
      <c r="AE61" s="25">
        <f t="shared" si="11"/>
      </c>
      <c r="AF61" s="25">
        <f t="shared" si="12"/>
      </c>
      <c r="AG61" s="25">
        <f t="shared" si="13"/>
      </c>
      <c r="AH61" s="25">
        <f t="shared" si="14"/>
      </c>
      <c r="AI61" s="25">
        <f t="shared" si="15"/>
      </c>
      <c r="AJ61" s="31">
        <f t="shared" si="16"/>
      </c>
      <c r="AK61" s="32">
        <f t="shared" si="17"/>
        <v>0</v>
      </c>
      <c r="AL61" s="33">
        <f t="shared" si="18"/>
      </c>
      <c r="AM61" s="26">
        <f t="shared" si="19"/>
      </c>
      <c r="AN61" s="34">
        <f t="shared" si="20"/>
      </c>
      <c r="AO61" s="35">
        <f t="shared" si="21"/>
      </c>
      <c r="AQ61" s="92">
        <f t="shared" si="22"/>
        <v>-1</v>
      </c>
      <c r="AR61" s="90">
        <f t="shared" si="23"/>
        <v>-100000</v>
      </c>
      <c r="AS61" s="90">
        <f t="shared" si="24"/>
        <v>-100000</v>
      </c>
      <c r="AT61" s="90">
        <f t="shared" si="25"/>
        <v>-100000</v>
      </c>
      <c r="AU61" s="90">
        <v>-100000</v>
      </c>
      <c r="AV61" s="91">
        <f t="shared" si="26"/>
        <v>-1</v>
      </c>
      <c r="AW61" s="90">
        <f t="shared" si="27"/>
        <v>-100000</v>
      </c>
      <c r="AX61" s="90">
        <f t="shared" si="28"/>
        <v>-100000</v>
      </c>
      <c r="AY61" s="90">
        <f t="shared" si="29"/>
        <v>-100000</v>
      </c>
      <c r="AZ61" s="86">
        <f t="shared" si="30"/>
        <v>-1</v>
      </c>
      <c r="BA61" s="86">
        <f t="shared" si="35"/>
        <v>-100000</v>
      </c>
      <c r="BB61" s="86">
        <f t="shared" si="35"/>
        <v>-100000</v>
      </c>
      <c r="BC61" s="86">
        <f t="shared" si="35"/>
        <v>-100000</v>
      </c>
      <c r="BD61" s="86">
        <f t="shared" si="35"/>
        <v>-100000</v>
      </c>
      <c r="BE61" s="86">
        <f t="shared" si="35"/>
        <v>-100000</v>
      </c>
      <c r="BF61" s="86">
        <f t="shared" si="35"/>
        <v>-100000</v>
      </c>
      <c r="BG61" s="86">
        <f t="shared" si="35"/>
        <v>-100000</v>
      </c>
      <c r="BH61" s="86">
        <f t="shared" si="35"/>
        <v>-100000</v>
      </c>
      <c r="BI61" s="86">
        <f t="shared" si="35"/>
        <v>-100000</v>
      </c>
      <c r="BJ61" s="86">
        <f t="shared" si="35"/>
        <v>-100000</v>
      </c>
      <c r="BK61" s="91">
        <f t="shared" si="32"/>
        <v>-100000</v>
      </c>
      <c r="BL61" s="86">
        <f t="shared" si="33"/>
        <v>-1</v>
      </c>
      <c r="BM61" s="86">
        <f t="shared" si="36"/>
        <v>-100000</v>
      </c>
      <c r="BN61" s="86">
        <f t="shared" si="36"/>
        <v>-100000</v>
      </c>
      <c r="BO61" s="86">
        <f t="shared" si="36"/>
        <v>-100000</v>
      </c>
      <c r="BP61" s="86">
        <f t="shared" si="36"/>
        <v>-100000</v>
      </c>
      <c r="BQ61" s="86">
        <f t="shared" si="36"/>
        <v>-100000</v>
      </c>
      <c r="BR61" s="86">
        <f t="shared" si="36"/>
        <v>-100000</v>
      </c>
      <c r="BS61" s="86">
        <f t="shared" si="36"/>
        <v>-100000</v>
      </c>
      <c r="BT61" s="86">
        <f t="shared" si="36"/>
        <v>-100000</v>
      </c>
      <c r="BU61" s="86">
        <f t="shared" si="36"/>
        <v>-100000</v>
      </c>
      <c r="BV61" s="86">
        <f t="shared" si="36"/>
        <v>-100000</v>
      </c>
      <c r="BW61" s="86"/>
      <c r="BX61" s="86"/>
      <c r="BY61" s="86"/>
      <c r="BZ61" s="86"/>
      <c r="CA61" s="86"/>
    </row>
    <row r="62" spans="2:79" ht="13.5">
      <c r="B62" s="15"/>
      <c r="C62" s="16"/>
      <c r="D62" s="17"/>
      <c r="E62" s="17"/>
      <c r="F62" s="17"/>
      <c r="G62" s="18"/>
      <c r="H62" s="19"/>
      <c r="I62" s="20"/>
      <c r="J62" s="21">
        <f t="shared" si="4"/>
      </c>
      <c r="K62" s="22">
        <f t="shared" si="5"/>
      </c>
      <c r="L62" s="23">
        <f t="shared" si="6"/>
      </c>
      <c r="M62" s="22">
        <f t="shared" si="7"/>
      </c>
      <c r="N62" s="24"/>
      <c r="O62" s="25"/>
      <c r="P62" s="25"/>
      <c r="Q62" s="25"/>
      <c r="R62" s="25"/>
      <c r="S62" s="25"/>
      <c r="T62" s="25"/>
      <c r="U62" s="25"/>
      <c r="V62" s="31"/>
      <c r="W62" s="183">
        <f t="shared" si="8"/>
      </c>
      <c r="X62" s="27"/>
      <c r="Y62" s="28">
        <f>IF(OR(G62="",$C$2=2),"",VLOOKUP(main!X62,$X$6:$Z$12,2,FALSE))</f>
      </c>
      <c r="Z62" s="29">
        <f>IF(OR(X62="",$C$2=1),"",VLOOKUP(main!X62,$X$6:$Z$12,3,FALSE))</f>
      </c>
      <c r="AA62" s="30"/>
      <c r="AB62" s="24">
        <f>IF(X62="","",IF($C$2=1,main!N62*(main!Y62+1),main!N62+main!Z62+AA62))</f>
      </c>
      <c r="AC62" s="25">
        <f t="shared" si="9"/>
      </c>
      <c r="AD62" s="25">
        <f t="shared" si="10"/>
      </c>
      <c r="AE62" s="25">
        <f t="shared" si="11"/>
      </c>
      <c r="AF62" s="25">
        <f t="shared" si="12"/>
      </c>
      <c r="AG62" s="25">
        <f t="shared" si="13"/>
      </c>
      <c r="AH62" s="25">
        <f t="shared" si="14"/>
      </c>
      <c r="AI62" s="25">
        <f t="shared" si="15"/>
      </c>
      <c r="AJ62" s="31">
        <f t="shared" si="16"/>
      </c>
      <c r="AK62" s="32">
        <f t="shared" si="17"/>
        <v>0</v>
      </c>
      <c r="AL62" s="33">
        <f t="shared" si="18"/>
      </c>
      <c r="AM62" s="26">
        <f t="shared" si="19"/>
      </c>
      <c r="AN62" s="34">
        <f t="shared" si="20"/>
      </c>
      <c r="AO62" s="35">
        <f t="shared" si="21"/>
      </c>
      <c r="AQ62" s="92">
        <f t="shared" si="22"/>
        <v>-1</v>
      </c>
      <c r="AR62" s="90">
        <f t="shared" si="23"/>
        <v>-100000</v>
      </c>
      <c r="AS62" s="90">
        <f t="shared" si="24"/>
        <v>-100000</v>
      </c>
      <c r="AT62" s="90">
        <f t="shared" si="25"/>
        <v>-100000</v>
      </c>
      <c r="AU62" s="90">
        <v>-100000</v>
      </c>
      <c r="AV62" s="91">
        <f t="shared" si="26"/>
        <v>-1</v>
      </c>
      <c r="AW62" s="90">
        <f t="shared" si="27"/>
        <v>-100000</v>
      </c>
      <c r="AX62" s="90">
        <f t="shared" si="28"/>
        <v>-100000</v>
      </c>
      <c r="AY62" s="90">
        <f t="shared" si="29"/>
        <v>-100000</v>
      </c>
      <c r="AZ62" s="86">
        <f t="shared" si="30"/>
        <v>-1</v>
      </c>
      <c r="BA62" s="86">
        <f t="shared" si="35"/>
        <v>-100000</v>
      </c>
      <c r="BB62" s="86">
        <f t="shared" si="35"/>
        <v>-100000</v>
      </c>
      <c r="BC62" s="86">
        <f t="shared" si="35"/>
        <v>-100000</v>
      </c>
      <c r="BD62" s="86">
        <f t="shared" si="35"/>
        <v>-100000</v>
      </c>
      <c r="BE62" s="86">
        <f t="shared" si="35"/>
        <v>-100000</v>
      </c>
      <c r="BF62" s="86">
        <f t="shared" si="35"/>
        <v>-100000</v>
      </c>
      <c r="BG62" s="86">
        <f t="shared" si="35"/>
        <v>-100000</v>
      </c>
      <c r="BH62" s="86">
        <f t="shared" si="35"/>
        <v>-100000</v>
      </c>
      <c r="BI62" s="86">
        <f t="shared" si="35"/>
        <v>-100000</v>
      </c>
      <c r="BJ62" s="86">
        <f t="shared" si="35"/>
        <v>-100000</v>
      </c>
      <c r="BK62" s="91">
        <f t="shared" si="32"/>
        <v>-100000</v>
      </c>
      <c r="BL62" s="86">
        <f t="shared" si="33"/>
        <v>-1</v>
      </c>
      <c r="BM62" s="86">
        <f t="shared" si="36"/>
        <v>-100000</v>
      </c>
      <c r="BN62" s="86">
        <f t="shared" si="36"/>
        <v>-100000</v>
      </c>
      <c r="BO62" s="86">
        <f t="shared" si="36"/>
        <v>-100000</v>
      </c>
      <c r="BP62" s="86">
        <f t="shared" si="36"/>
        <v>-100000</v>
      </c>
      <c r="BQ62" s="86">
        <f t="shared" si="36"/>
        <v>-100000</v>
      </c>
      <c r="BR62" s="86">
        <f t="shared" si="36"/>
        <v>-100000</v>
      </c>
      <c r="BS62" s="86">
        <f t="shared" si="36"/>
        <v>-100000</v>
      </c>
      <c r="BT62" s="86">
        <f t="shared" si="36"/>
        <v>-100000</v>
      </c>
      <c r="BU62" s="86">
        <f t="shared" si="36"/>
        <v>-100000</v>
      </c>
      <c r="BV62" s="86">
        <f t="shared" si="36"/>
        <v>-100000</v>
      </c>
      <c r="BW62" s="86"/>
      <c r="BX62" s="86"/>
      <c r="BY62" s="86"/>
      <c r="BZ62" s="86"/>
      <c r="CA62" s="86"/>
    </row>
    <row r="63" spans="2:79" ht="13.5">
      <c r="B63" s="15"/>
      <c r="C63" s="16"/>
      <c r="D63" s="17"/>
      <c r="E63" s="17"/>
      <c r="F63" s="17"/>
      <c r="G63" s="18"/>
      <c r="H63" s="19"/>
      <c r="I63" s="20"/>
      <c r="J63" s="21">
        <f t="shared" si="4"/>
      </c>
      <c r="K63" s="22">
        <f t="shared" si="5"/>
      </c>
      <c r="L63" s="23">
        <f t="shared" si="6"/>
      </c>
      <c r="M63" s="22">
        <f t="shared" si="7"/>
      </c>
      <c r="N63" s="24"/>
      <c r="O63" s="25"/>
      <c r="P63" s="25"/>
      <c r="Q63" s="25"/>
      <c r="R63" s="25"/>
      <c r="S63" s="25"/>
      <c r="T63" s="25"/>
      <c r="U63" s="25"/>
      <c r="V63" s="31"/>
      <c r="W63" s="183">
        <f t="shared" si="8"/>
      </c>
      <c r="X63" s="27"/>
      <c r="Y63" s="28">
        <f>IF(OR(G63="",$C$2=2),"",VLOOKUP(main!X63,$X$6:$Z$12,2,FALSE))</f>
      </c>
      <c r="Z63" s="29">
        <f>IF(OR(X63="",$C$2=1),"",VLOOKUP(main!X63,$X$6:$Z$12,3,FALSE))</f>
      </c>
      <c r="AA63" s="30"/>
      <c r="AB63" s="24">
        <f>IF(X63="","",IF($C$2=1,main!N63*(main!Y63+1),main!N63+main!Z63+AA63))</f>
      </c>
      <c r="AC63" s="25">
        <f t="shared" si="9"/>
      </c>
      <c r="AD63" s="25">
        <f t="shared" si="10"/>
      </c>
      <c r="AE63" s="25">
        <f t="shared" si="11"/>
      </c>
      <c r="AF63" s="25">
        <f t="shared" si="12"/>
      </c>
      <c r="AG63" s="25">
        <f t="shared" si="13"/>
      </c>
      <c r="AH63" s="25">
        <f t="shared" si="14"/>
      </c>
      <c r="AI63" s="25">
        <f t="shared" si="15"/>
      </c>
      <c r="AJ63" s="31">
        <f t="shared" si="16"/>
      </c>
      <c r="AK63" s="32">
        <f t="shared" si="17"/>
        <v>0</v>
      </c>
      <c r="AL63" s="33">
        <f t="shared" si="18"/>
      </c>
      <c r="AM63" s="26">
        <f t="shared" si="19"/>
      </c>
      <c r="AN63" s="34">
        <f t="shared" si="20"/>
      </c>
      <c r="AO63" s="35">
        <f t="shared" si="21"/>
      </c>
      <c r="AQ63" s="92">
        <f t="shared" si="22"/>
        <v>-1</v>
      </c>
      <c r="AR63" s="90">
        <f t="shared" si="23"/>
        <v>-100000</v>
      </c>
      <c r="AS63" s="90">
        <f t="shared" si="24"/>
        <v>-100000</v>
      </c>
      <c r="AT63" s="90">
        <f t="shared" si="25"/>
        <v>-100000</v>
      </c>
      <c r="AU63" s="90">
        <v>-100000</v>
      </c>
      <c r="AV63" s="91">
        <f t="shared" si="26"/>
        <v>-1</v>
      </c>
      <c r="AW63" s="90">
        <f t="shared" si="27"/>
        <v>-100000</v>
      </c>
      <c r="AX63" s="90">
        <f t="shared" si="28"/>
        <v>-100000</v>
      </c>
      <c r="AY63" s="90">
        <f t="shared" si="29"/>
        <v>-100000</v>
      </c>
      <c r="AZ63" s="86">
        <f t="shared" si="30"/>
        <v>-1</v>
      </c>
      <c r="BA63" s="86">
        <f t="shared" si="35"/>
        <v>-100000</v>
      </c>
      <c r="BB63" s="86">
        <f t="shared" si="35"/>
        <v>-100000</v>
      </c>
      <c r="BC63" s="86">
        <f t="shared" si="35"/>
        <v>-100000</v>
      </c>
      <c r="BD63" s="86">
        <f t="shared" si="35"/>
        <v>-100000</v>
      </c>
      <c r="BE63" s="86">
        <f t="shared" si="35"/>
        <v>-100000</v>
      </c>
      <c r="BF63" s="86">
        <f t="shared" si="35"/>
        <v>-100000</v>
      </c>
      <c r="BG63" s="86">
        <f t="shared" si="35"/>
        <v>-100000</v>
      </c>
      <c r="BH63" s="86">
        <f t="shared" si="35"/>
        <v>-100000</v>
      </c>
      <c r="BI63" s="86">
        <f t="shared" si="35"/>
        <v>-100000</v>
      </c>
      <c r="BJ63" s="86">
        <f t="shared" si="35"/>
        <v>-100000</v>
      </c>
      <c r="BK63" s="91">
        <f t="shared" si="32"/>
        <v>-100000</v>
      </c>
      <c r="BL63" s="86">
        <f t="shared" si="33"/>
        <v>-1</v>
      </c>
      <c r="BM63" s="86">
        <f t="shared" si="36"/>
        <v>-100000</v>
      </c>
      <c r="BN63" s="86">
        <f t="shared" si="36"/>
        <v>-100000</v>
      </c>
      <c r="BO63" s="86">
        <f t="shared" si="36"/>
        <v>-100000</v>
      </c>
      <c r="BP63" s="86">
        <f t="shared" si="36"/>
        <v>-100000</v>
      </c>
      <c r="BQ63" s="86">
        <f t="shared" si="36"/>
        <v>-100000</v>
      </c>
      <c r="BR63" s="86">
        <f t="shared" si="36"/>
        <v>-100000</v>
      </c>
      <c r="BS63" s="86">
        <f t="shared" si="36"/>
        <v>-100000</v>
      </c>
      <c r="BT63" s="86">
        <f t="shared" si="36"/>
        <v>-100000</v>
      </c>
      <c r="BU63" s="86">
        <f t="shared" si="36"/>
        <v>-100000</v>
      </c>
      <c r="BV63" s="86">
        <f t="shared" si="36"/>
        <v>-100000</v>
      </c>
      <c r="BW63" s="86"/>
      <c r="BX63" s="86"/>
      <c r="BY63" s="86"/>
      <c r="BZ63" s="86"/>
      <c r="CA63" s="86"/>
    </row>
    <row r="64" spans="2:79" ht="13.5">
      <c r="B64" s="15"/>
      <c r="C64" s="16"/>
      <c r="D64" s="17"/>
      <c r="E64" s="17"/>
      <c r="F64" s="17"/>
      <c r="G64" s="18"/>
      <c r="H64" s="19"/>
      <c r="I64" s="20"/>
      <c r="J64" s="21">
        <f t="shared" si="4"/>
      </c>
      <c r="K64" s="22">
        <f t="shared" si="5"/>
      </c>
      <c r="L64" s="23">
        <f t="shared" si="6"/>
      </c>
      <c r="M64" s="22">
        <f t="shared" si="7"/>
      </c>
      <c r="N64" s="24"/>
      <c r="O64" s="25"/>
      <c r="P64" s="25"/>
      <c r="Q64" s="25"/>
      <c r="R64" s="25"/>
      <c r="S64" s="25"/>
      <c r="T64" s="25"/>
      <c r="U64" s="25"/>
      <c r="V64" s="31"/>
      <c r="W64" s="183">
        <f t="shared" si="8"/>
      </c>
      <c r="X64" s="27"/>
      <c r="Y64" s="28">
        <f>IF(OR(G64="",$C$2=2),"",VLOOKUP(main!X64,$X$6:$Z$12,2,FALSE))</f>
      </c>
      <c r="Z64" s="29">
        <f>IF(OR(X64="",$C$2=1),"",VLOOKUP(main!X64,$X$6:$Z$12,3,FALSE))</f>
      </c>
      <c r="AA64" s="30"/>
      <c r="AB64" s="24">
        <f>IF(X64="","",IF($C$2=1,main!N64*(main!Y64+1),main!N64+main!Z64+AA64))</f>
      </c>
      <c r="AC64" s="25">
        <f t="shared" si="9"/>
      </c>
      <c r="AD64" s="25">
        <f t="shared" si="10"/>
      </c>
      <c r="AE64" s="25">
        <f t="shared" si="11"/>
      </c>
      <c r="AF64" s="25">
        <f t="shared" si="12"/>
      </c>
      <c r="AG64" s="25">
        <f t="shared" si="13"/>
      </c>
      <c r="AH64" s="25">
        <f t="shared" si="14"/>
      </c>
      <c r="AI64" s="25">
        <f t="shared" si="15"/>
      </c>
      <c r="AJ64" s="31">
        <f t="shared" si="16"/>
      </c>
      <c r="AK64" s="32">
        <f t="shared" si="17"/>
        <v>0</v>
      </c>
      <c r="AL64" s="33">
        <f t="shared" si="18"/>
      </c>
      <c r="AM64" s="26">
        <f t="shared" si="19"/>
      </c>
      <c r="AN64" s="34">
        <f t="shared" si="20"/>
      </c>
      <c r="AO64" s="35">
        <f t="shared" si="21"/>
      </c>
      <c r="AQ64" s="92">
        <f t="shared" si="22"/>
        <v>-1</v>
      </c>
      <c r="AR64" s="90">
        <f t="shared" si="23"/>
        <v>-100000</v>
      </c>
      <c r="AS64" s="90">
        <f t="shared" si="24"/>
        <v>-100000</v>
      </c>
      <c r="AT64" s="90">
        <f t="shared" si="25"/>
        <v>-100000</v>
      </c>
      <c r="AU64" s="90">
        <v>-100000</v>
      </c>
      <c r="AV64" s="91">
        <f t="shared" si="26"/>
        <v>-1</v>
      </c>
      <c r="AW64" s="90">
        <f t="shared" si="27"/>
        <v>-100000</v>
      </c>
      <c r="AX64" s="90">
        <f t="shared" si="28"/>
        <v>-100000</v>
      </c>
      <c r="AY64" s="90">
        <f t="shared" si="29"/>
        <v>-100000</v>
      </c>
      <c r="AZ64" s="86">
        <f t="shared" si="30"/>
        <v>-1</v>
      </c>
      <c r="BA64" s="86">
        <f t="shared" si="35"/>
        <v>-100000</v>
      </c>
      <c r="BB64" s="86">
        <f t="shared" si="35"/>
        <v>-100000</v>
      </c>
      <c r="BC64" s="86">
        <f t="shared" si="35"/>
        <v>-100000</v>
      </c>
      <c r="BD64" s="86">
        <f t="shared" si="35"/>
        <v>-100000</v>
      </c>
      <c r="BE64" s="86">
        <f t="shared" si="35"/>
        <v>-100000</v>
      </c>
      <c r="BF64" s="86">
        <f t="shared" si="35"/>
        <v>-100000</v>
      </c>
      <c r="BG64" s="86">
        <f t="shared" si="35"/>
        <v>-100000</v>
      </c>
      <c r="BH64" s="86">
        <f t="shared" si="35"/>
        <v>-100000</v>
      </c>
      <c r="BI64" s="86">
        <f t="shared" si="35"/>
        <v>-100000</v>
      </c>
      <c r="BJ64" s="86">
        <f t="shared" si="35"/>
        <v>-100000</v>
      </c>
      <c r="BK64" s="91">
        <f t="shared" si="32"/>
        <v>-100000</v>
      </c>
      <c r="BL64" s="86">
        <f t="shared" si="33"/>
        <v>-1</v>
      </c>
      <c r="BM64" s="86">
        <f t="shared" si="36"/>
        <v>-100000</v>
      </c>
      <c r="BN64" s="86">
        <f t="shared" si="36"/>
        <v>-100000</v>
      </c>
      <c r="BO64" s="86">
        <f t="shared" si="36"/>
        <v>-100000</v>
      </c>
      <c r="BP64" s="86">
        <f t="shared" si="36"/>
        <v>-100000</v>
      </c>
      <c r="BQ64" s="86">
        <f t="shared" si="36"/>
        <v>-100000</v>
      </c>
      <c r="BR64" s="86">
        <f t="shared" si="36"/>
        <v>-100000</v>
      </c>
      <c r="BS64" s="86">
        <f t="shared" si="36"/>
        <v>-100000</v>
      </c>
      <c r="BT64" s="86">
        <f t="shared" si="36"/>
        <v>-100000</v>
      </c>
      <c r="BU64" s="86">
        <f t="shared" si="36"/>
        <v>-100000</v>
      </c>
      <c r="BV64" s="86">
        <f t="shared" si="36"/>
        <v>-100000</v>
      </c>
      <c r="BW64" s="86"/>
      <c r="BX64" s="86"/>
      <c r="BY64" s="86"/>
      <c r="BZ64" s="86"/>
      <c r="CA64" s="86"/>
    </row>
    <row r="65" spans="2:79" ht="13.5">
      <c r="B65" s="15"/>
      <c r="C65" s="16"/>
      <c r="D65" s="17"/>
      <c r="E65" s="17"/>
      <c r="F65" s="17"/>
      <c r="G65" s="18"/>
      <c r="H65" s="19"/>
      <c r="I65" s="20"/>
      <c r="J65" s="21">
        <f t="shared" si="4"/>
      </c>
      <c r="K65" s="22">
        <f t="shared" si="5"/>
      </c>
      <c r="L65" s="23">
        <f t="shared" si="6"/>
      </c>
      <c r="M65" s="22">
        <f t="shared" si="7"/>
      </c>
      <c r="N65" s="24"/>
      <c r="O65" s="25"/>
      <c r="P65" s="25"/>
      <c r="Q65" s="25"/>
      <c r="R65" s="25"/>
      <c r="S65" s="25"/>
      <c r="T65" s="25"/>
      <c r="U65" s="25"/>
      <c r="V65" s="31"/>
      <c r="W65" s="183">
        <f t="shared" si="8"/>
      </c>
      <c r="X65" s="27"/>
      <c r="Y65" s="28">
        <f>IF(OR(G65="",$C$2=2),"",VLOOKUP(main!X65,$X$6:$Z$12,2,FALSE))</f>
      </c>
      <c r="Z65" s="29">
        <f>IF(OR(X65="",$C$2=1),"",VLOOKUP(main!X65,$X$6:$Z$12,3,FALSE))</f>
      </c>
      <c r="AA65" s="30"/>
      <c r="AB65" s="24">
        <f>IF(X65="","",IF($C$2=1,main!N65*(main!Y65+1),main!N65+main!Z65+AA65))</f>
      </c>
      <c r="AC65" s="25">
        <f t="shared" si="9"/>
      </c>
      <c r="AD65" s="25">
        <f t="shared" si="10"/>
      </c>
      <c r="AE65" s="25">
        <f t="shared" si="11"/>
      </c>
      <c r="AF65" s="25">
        <f t="shared" si="12"/>
      </c>
      <c r="AG65" s="25">
        <f t="shared" si="13"/>
      </c>
      <c r="AH65" s="25">
        <f t="shared" si="14"/>
      </c>
      <c r="AI65" s="25">
        <f t="shared" si="15"/>
      </c>
      <c r="AJ65" s="31">
        <f t="shared" si="16"/>
      </c>
      <c r="AK65" s="32">
        <f t="shared" si="17"/>
        <v>0</v>
      </c>
      <c r="AL65" s="33">
        <f t="shared" si="18"/>
      </c>
      <c r="AM65" s="26">
        <f t="shared" si="19"/>
      </c>
      <c r="AN65" s="34">
        <f t="shared" si="20"/>
      </c>
      <c r="AO65" s="35">
        <f t="shared" si="21"/>
      </c>
      <c r="AQ65" s="92">
        <f t="shared" si="22"/>
        <v>-1</v>
      </c>
      <c r="AR65" s="90">
        <f t="shared" si="23"/>
        <v>-100000</v>
      </c>
      <c r="AS65" s="90">
        <f t="shared" si="24"/>
        <v>-100000</v>
      </c>
      <c r="AT65" s="90">
        <f t="shared" si="25"/>
        <v>-100000</v>
      </c>
      <c r="AU65" s="90">
        <v>-100000</v>
      </c>
      <c r="AV65" s="91">
        <f t="shared" si="26"/>
        <v>-1</v>
      </c>
      <c r="AW65" s="90">
        <f t="shared" si="27"/>
        <v>-100000</v>
      </c>
      <c r="AX65" s="90">
        <f t="shared" si="28"/>
        <v>-100000</v>
      </c>
      <c r="AY65" s="90">
        <f t="shared" si="29"/>
        <v>-100000</v>
      </c>
      <c r="AZ65" s="86">
        <f t="shared" si="30"/>
        <v>-1</v>
      </c>
      <c r="BA65" s="86">
        <f t="shared" si="35"/>
        <v>-100000</v>
      </c>
      <c r="BB65" s="86">
        <f t="shared" si="35"/>
        <v>-100000</v>
      </c>
      <c r="BC65" s="86">
        <f t="shared" si="35"/>
        <v>-100000</v>
      </c>
      <c r="BD65" s="86">
        <f t="shared" si="35"/>
        <v>-100000</v>
      </c>
      <c r="BE65" s="86">
        <f t="shared" si="35"/>
        <v>-100000</v>
      </c>
      <c r="BF65" s="86">
        <f t="shared" si="35"/>
        <v>-100000</v>
      </c>
      <c r="BG65" s="86">
        <f t="shared" si="35"/>
        <v>-100000</v>
      </c>
      <c r="BH65" s="86">
        <f t="shared" si="35"/>
        <v>-100000</v>
      </c>
      <c r="BI65" s="86">
        <f t="shared" si="35"/>
        <v>-100000</v>
      </c>
      <c r="BJ65" s="86">
        <f t="shared" si="35"/>
        <v>-100000</v>
      </c>
      <c r="BK65" s="91">
        <f t="shared" si="32"/>
        <v>-100000</v>
      </c>
      <c r="BL65" s="86">
        <f t="shared" si="33"/>
        <v>-1</v>
      </c>
      <c r="BM65" s="86">
        <f t="shared" si="36"/>
        <v>-100000</v>
      </c>
      <c r="BN65" s="86">
        <f t="shared" si="36"/>
        <v>-100000</v>
      </c>
      <c r="BO65" s="86">
        <f t="shared" si="36"/>
        <v>-100000</v>
      </c>
      <c r="BP65" s="86">
        <f t="shared" si="36"/>
        <v>-100000</v>
      </c>
      <c r="BQ65" s="86">
        <f t="shared" si="36"/>
        <v>-100000</v>
      </c>
      <c r="BR65" s="86">
        <f t="shared" si="36"/>
        <v>-100000</v>
      </c>
      <c r="BS65" s="86">
        <f t="shared" si="36"/>
        <v>-100000</v>
      </c>
      <c r="BT65" s="86">
        <f t="shared" si="36"/>
        <v>-100000</v>
      </c>
      <c r="BU65" s="86">
        <f t="shared" si="36"/>
        <v>-100000</v>
      </c>
      <c r="BV65" s="86">
        <f t="shared" si="36"/>
        <v>-100000</v>
      </c>
      <c r="BW65" s="86"/>
      <c r="BX65" s="86"/>
      <c r="BY65" s="86"/>
      <c r="BZ65" s="86"/>
      <c r="CA65" s="86"/>
    </row>
    <row r="66" spans="2:79" ht="13.5">
      <c r="B66" s="15"/>
      <c r="C66" s="16"/>
      <c r="D66" s="17"/>
      <c r="E66" s="17"/>
      <c r="F66" s="17"/>
      <c r="G66" s="18"/>
      <c r="H66" s="19"/>
      <c r="I66" s="20"/>
      <c r="J66" s="21">
        <f t="shared" si="4"/>
      </c>
      <c r="K66" s="22">
        <f t="shared" si="5"/>
      </c>
      <c r="L66" s="23">
        <f t="shared" si="6"/>
      </c>
      <c r="M66" s="22">
        <f t="shared" si="7"/>
      </c>
      <c r="N66" s="24"/>
      <c r="O66" s="25"/>
      <c r="P66" s="25"/>
      <c r="Q66" s="25"/>
      <c r="R66" s="25"/>
      <c r="S66" s="25"/>
      <c r="T66" s="25"/>
      <c r="U66" s="25"/>
      <c r="V66" s="31"/>
      <c r="W66" s="183">
        <f t="shared" si="8"/>
      </c>
      <c r="X66" s="27"/>
      <c r="Y66" s="28">
        <f>IF(OR(G66="",$C$2=2),"",VLOOKUP(main!X66,$X$6:$Z$12,2,FALSE))</f>
      </c>
      <c r="Z66" s="29">
        <f>IF(OR(X66="",$C$2=1),"",VLOOKUP(main!X66,$X$6:$Z$12,3,FALSE))</f>
      </c>
      <c r="AA66" s="30"/>
      <c r="AB66" s="24">
        <f>IF(X66="","",IF($C$2=1,main!N66*(main!Y66+1),main!N66+main!Z66+AA66))</f>
      </c>
      <c r="AC66" s="25">
        <f t="shared" si="9"/>
      </c>
      <c r="AD66" s="25">
        <f t="shared" si="10"/>
      </c>
      <c r="AE66" s="25">
        <f t="shared" si="11"/>
      </c>
      <c r="AF66" s="25">
        <f t="shared" si="12"/>
      </c>
      <c r="AG66" s="25">
        <f t="shared" si="13"/>
      </c>
      <c r="AH66" s="25">
        <f t="shared" si="14"/>
      </c>
      <c r="AI66" s="25">
        <f t="shared" si="15"/>
      </c>
      <c r="AJ66" s="31">
        <f t="shared" si="16"/>
      </c>
      <c r="AK66" s="32">
        <f t="shared" si="17"/>
        <v>0</v>
      </c>
      <c r="AL66" s="33">
        <f t="shared" si="18"/>
      </c>
      <c r="AM66" s="26">
        <f t="shared" si="19"/>
      </c>
      <c r="AN66" s="34">
        <f t="shared" si="20"/>
      </c>
      <c r="AO66" s="35">
        <f t="shared" si="21"/>
      </c>
      <c r="AQ66" s="92">
        <f t="shared" si="22"/>
        <v>-1</v>
      </c>
      <c r="AR66" s="90">
        <f t="shared" si="23"/>
        <v>-100000</v>
      </c>
      <c r="AS66" s="90">
        <f t="shared" si="24"/>
        <v>-100000</v>
      </c>
      <c r="AT66" s="90">
        <f t="shared" si="25"/>
        <v>-100000</v>
      </c>
      <c r="AU66" s="90">
        <v>-100000</v>
      </c>
      <c r="AV66" s="91">
        <f t="shared" si="26"/>
        <v>-1</v>
      </c>
      <c r="AW66" s="90">
        <f t="shared" si="27"/>
        <v>-100000</v>
      </c>
      <c r="AX66" s="90">
        <f t="shared" si="28"/>
        <v>-100000</v>
      </c>
      <c r="AY66" s="90">
        <f t="shared" si="29"/>
        <v>-100000</v>
      </c>
      <c r="AZ66" s="86">
        <f t="shared" si="30"/>
        <v>-1</v>
      </c>
      <c r="BA66" s="86">
        <f t="shared" si="35"/>
        <v>-100000</v>
      </c>
      <c r="BB66" s="86">
        <f t="shared" si="35"/>
        <v>-100000</v>
      </c>
      <c r="BC66" s="86">
        <f t="shared" si="35"/>
        <v>-100000</v>
      </c>
      <c r="BD66" s="86">
        <f t="shared" si="35"/>
        <v>-100000</v>
      </c>
      <c r="BE66" s="86">
        <f t="shared" si="35"/>
        <v>-100000</v>
      </c>
      <c r="BF66" s="86">
        <f t="shared" si="35"/>
        <v>-100000</v>
      </c>
      <c r="BG66" s="86">
        <f t="shared" si="35"/>
        <v>-100000</v>
      </c>
      <c r="BH66" s="86">
        <f t="shared" si="35"/>
        <v>-100000</v>
      </c>
      <c r="BI66" s="86">
        <f t="shared" si="35"/>
        <v>-100000</v>
      </c>
      <c r="BJ66" s="86">
        <f t="shared" si="35"/>
        <v>-100000</v>
      </c>
      <c r="BK66" s="91">
        <f t="shared" si="32"/>
        <v>-100000</v>
      </c>
      <c r="BL66" s="86">
        <f t="shared" si="33"/>
        <v>-1</v>
      </c>
      <c r="BM66" s="86">
        <f t="shared" si="36"/>
        <v>-100000</v>
      </c>
      <c r="BN66" s="86">
        <f t="shared" si="36"/>
        <v>-100000</v>
      </c>
      <c r="BO66" s="86">
        <f t="shared" si="36"/>
        <v>-100000</v>
      </c>
      <c r="BP66" s="86">
        <f t="shared" si="36"/>
        <v>-100000</v>
      </c>
      <c r="BQ66" s="86">
        <f t="shared" si="36"/>
        <v>-100000</v>
      </c>
      <c r="BR66" s="86">
        <f t="shared" si="36"/>
        <v>-100000</v>
      </c>
      <c r="BS66" s="86">
        <f t="shared" si="36"/>
        <v>-100000</v>
      </c>
      <c r="BT66" s="86">
        <f t="shared" si="36"/>
        <v>-100000</v>
      </c>
      <c r="BU66" s="86">
        <f t="shared" si="36"/>
        <v>-100000</v>
      </c>
      <c r="BV66" s="86">
        <f t="shared" si="36"/>
        <v>-100000</v>
      </c>
      <c r="BW66" s="86"/>
      <c r="BX66" s="86"/>
      <c r="BY66" s="86"/>
      <c r="BZ66" s="86"/>
      <c r="CA66" s="86"/>
    </row>
    <row r="67" spans="2:79" ht="13.5">
      <c r="B67" s="15"/>
      <c r="C67" s="16"/>
      <c r="D67" s="17"/>
      <c r="E67" s="17"/>
      <c r="F67" s="17"/>
      <c r="G67" s="18"/>
      <c r="H67" s="19"/>
      <c r="I67" s="20"/>
      <c r="J67" s="21">
        <f t="shared" si="4"/>
      </c>
      <c r="K67" s="22">
        <f t="shared" si="5"/>
      </c>
      <c r="L67" s="23">
        <f t="shared" si="6"/>
      </c>
      <c r="M67" s="22">
        <f t="shared" si="7"/>
      </c>
      <c r="N67" s="24"/>
      <c r="O67" s="25"/>
      <c r="P67" s="25"/>
      <c r="Q67" s="25"/>
      <c r="R67" s="25"/>
      <c r="S67" s="25"/>
      <c r="T67" s="25"/>
      <c r="U67" s="25"/>
      <c r="V67" s="31"/>
      <c r="W67" s="183">
        <f t="shared" si="8"/>
      </c>
      <c r="X67" s="27"/>
      <c r="Y67" s="28">
        <f>IF(OR(G67="",$C$2=2),"",VLOOKUP(main!X67,$X$6:$Z$12,2,FALSE))</f>
      </c>
      <c r="Z67" s="29">
        <f>IF(OR(X67="",$C$2=1),"",VLOOKUP(main!X67,$X$6:$Z$12,3,FALSE))</f>
      </c>
      <c r="AA67" s="30"/>
      <c r="AB67" s="24">
        <f>IF(X67="","",IF($C$2=1,main!N67*(main!Y67+1),main!N67+main!Z67+AA67))</f>
      </c>
      <c r="AC67" s="25">
        <f t="shared" si="9"/>
      </c>
      <c r="AD67" s="25">
        <f t="shared" si="10"/>
      </c>
      <c r="AE67" s="25">
        <f t="shared" si="11"/>
      </c>
      <c r="AF67" s="25">
        <f t="shared" si="12"/>
      </c>
      <c r="AG67" s="25">
        <f t="shared" si="13"/>
      </c>
      <c r="AH67" s="25">
        <f t="shared" si="14"/>
      </c>
      <c r="AI67" s="25">
        <f t="shared" si="15"/>
      </c>
      <c r="AJ67" s="31">
        <f t="shared" si="16"/>
      </c>
      <c r="AK67" s="32">
        <f t="shared" si="17"/>
        <v>0</v>
      </c>
      <c r="AL67" s="33">
        <f t="shared" si="18"/>
      </c>
      <c r="AM67" s="26">
        <f t="shared" si="19"/>
      </c>
      <c r="AN67" s="34">
        <f t="shared" si="20"/>
      </c>
      <c r="AO67" s="35">
        <f t="shared" si="21"/>
      </c>
      <c r="AQ67" s="92">
        <f t="shared" si="22"/>
        <v>-1</v>
      </c>
      <c r="AR67" s="90">
        <f t="shared" si="23"/>
        <v>-100000</v>
      </c>
      <c r="AS67" s="90">
        <f t="shared" si="24"/>
        <v>-100000</v>
      </c>
      <c r="AT67" s="90">
        <f t="shared" si="25"/>
        <v>-100000</v>
      </c>
      <c r="AU67" s="90">
        <v>-100000</v>
      </c>
      <c r="AV67" s="91">
        <f t="shared" si="26"/>
        <v>-1</v>
      </c>
      <c r="AW67" s="90">
        <f t="shared" si="27"/>
        <v>-100000</v>
      </c>
      <c r="AX67" s="90">
        <f t="shared" si="28"/>
        <v>-100000</v>
      </c>
      <c r="AY67" s="90">
        <f t="shared" si="29"/>
        <v>-100000</v>
      </c>
      <c r="AZ67" s="86">
        <f t="shared" si="30"/>
        <v>-1</v>
      </c>
      <c r="BA67" s="86">
        <f t="shared" si="35"/>
        <v>-100000</v>
      </c>
      <c r="BB67" s="86">
        <f t="shared" si="35"/>
        <v>-100000</v>
      </c>
      <c r="BC67" s="86">
        <f t="shared" si="35"/>
        <v>-100000</v>
      </c>
      <c r="BD67" s="86">
        <f t="shared" si="35"/>
        <v>-100000</v>
      </c>
      <c r="BE67" s="86">
        <f t="shared" si="35"/>
        <v>-100000</v>
      </c>
      <c r="BF67" s="86">
        <f t="shared" si="35"/>
        <v>-100000</v>
      </c>
      <c r="BG67" s="86">
        <f t="shared" si="35"/>
        <v>-100000</v>
      </c>
      <c r="BH67" s="86">
        <f t="shared" si="35"/>
        <v>-100000</v>
      </c>
      <c r="BI67" s="86">
        <f t="shared" si="35"/>
        <v>-100000</v>
      </c>
      <c r="BJ67" s="86">
        <f t="shared" si="35"/>
        <v>-100000</v>
      </c>
      <c r="BK67" s="91">
        <f t="shared" si="32"/>
        <v>-100000</v>
      </c>
      <c r="BL67" s="86">
        <f t="shared" si="33"/>
        <v>-1</v>
      </c>
      <c r="BM67" s="86">
        <f t="shared" si="36"/>
        <v>-100000</v>
      </c>
      <c r="BN67" s="86">
        <f t="shared" si="36"/>
        <v>-100000</v>
      </c>
      <c r="BO67" s="86">
        <f t="shared" si="36"/>
        <v>-100000</v>
      </c>
      <c r="BP67" s="86">
        <f t="shared" si="36"/>
        <v>-100000</v>
      </c>
      <c r="BQ67" s="86">
        <f t="shared" si="36"/>
        <v>-100000</v>
      </c>
      <c r="BR67" s="86">
        <f t="shared" si="36"/>
        <v>-100000</v>
      </c>
      <c r="BS67" s="86">
        <f t="shared" si="36"/>
        <v>-100000</v>
      </c>
      <c r="BT67" s="86">
        <f t="shared" si="36"/>
        <v>-100000</v>
      </c>
      <c r="BU67" s="86">
        <f t="shared" si="36"/>
        <v>-100000</v>
      </c>
      <c r="BV67" s="86">
        <f t="shared" si="36"/>
        <v>-100000</v>
      </c>
      <c r="BW67" s="86"/>
      <c r="BX67" s="86"/>
      <c r="BY67" s="86"/>
      <c r="BZ67" s="86"/>
      <c r="CA67" s="86"/>
    </row>
    <row r="68" spans="2:79" ht="13.5">
      <c r="B68" s="15"/>
      <c r="C68" s="16"/>
      <c r="D68" s="17"/>
      <c r="E68" s="17"/>
      <c r="F68" s="17"/>
      <c r="G68" s="18"/>
      <c r="H68" s="19"/>
      <c r="I68" s="20"/>
      <c r="J68" s="21">
        <f t="shared" si="4"/>
      </c>
      <c r="K68" s="22">
        <f t="shared" si="5"/>
      </c>
      <c r="L68" s="23">
        <f t="shared" si="6"/>
      </c>
      <c r="M68" s="22">
        <f t="shared" si="7"/>
      </c>
      <c r="N68" s="24"/>
      <c r="O68" s="25"/>
      <c r="P68" s="25"/>
      <c r="Q68" s="25"/>
      <c r="R68" s="25"/>
      <c r="S68" s="25"/>
      <c r="T68" s="25"/>
      <c r="U68" s="25"/>
      <c r="V68" s="31"/>
      <c r="W68" s="183">
        <f t="shared" si="8"/>
      </c>
      <c r="X68" s="27"/>
      <c r="Y68" s="28">
        <f>IF(OR(G68="",$C$2=2),"",VLOOKUP(main!X68,$X$6:$Z$12,2,FALSE))</f>
      </c>
      <c r="Z68" s="29">
        <f>IF(OR(X68="",$C$2=1),"",VLOOKUP(main!X68,$X$6:$Z$12,3,FALSE))</f>
      </c>
      <c r="AA68" s="30"/>
      <c r="AB68" s="24">
        <f>IF(X68="","",IF($C$2=1,main!N68*(main!Y68+1),main!N68+main!Z68+AA68))</f>
      </c>
      <c r="AC68" s="25">
        <f t="shared" si="9"/>
      </c>
      <c r="AD68" s="25">
        <f t="shared" si="10"/>
      </c>
      <c r="AE68" s="25">
        <f t="shared" si="11"/>
      </c>
      <c r="AF68" s="25">
        <f t="shared" si="12"/>
      </c>
      <c r="AG68" s="25">
        <f t="shared" si="13"/>
      </c>
      <c r="AH68" s="25">
        <f t="shared" si="14"/>
      </c>
      <c r="AI68" s="25">
        <f t="shared" si="15"/>
      </c>
      <c r="AJ68" s="31">
        <f t="shared" si="16"/>
      </c>
      <c r="AK68" s="32">
        <f t="shared" si="17"/>
        <v>0</v>
      </c>
      <c r="AL68" s="33">
        <f t="shared" si="18"/>
      </c>
      <c r="AM68" s="26">
        <f t="shared" si="19"/>
      </c>
      <c r="AN68" s="34">
        <f t="shared" si="20"/>
      </c>
      <c r="AO68" s="35">
        <f t="shared" si="21"/>
      </c>
      <c r="AQ68" s="92">
        <f t="shared" si="22"/>
        <v>-1</v>
      </c>
      <c r="AR68" s="90">
        <f t="shared" si="23"/>
        <v>-100000</v>
      </c>
      <c r="AS68" s="90">
        <f t="shared" si="24"/>
        <v>-100000</v>
      </c>
      <c r="AT68" s="90">
        <f t="shared" si="25"/>
        <v>-100000</v>
      </c>
      <c r="AU68" s="90">
        <v>-100000</v>
      </c>
      <c r="AV68" s="91">
        <f t="shared" si="26"/>
        <v>-1</v>
      </c>
      <c r="AW68" s="90">
        <f t="shared" si="27"/>
        <v>-100000</v>
      </c>
      <c r="AX68" s="90">
        <f t="shared" si="28"/>
        <v>-100000</v>
      </c>
      <c r="AY68" s="90">
        <f t="shared" si="29"/>
        <v>-100000</v>
      </c>
      <c r="AZ68" s="86">
        <f t="shared" si="30"/>
        <v>-1</v>
      </c>
      <c r="BA68" s="86">
        <f t="shared" si="35"/>
        <v>-100000</v>
      </c>
      <c r="BB68" s="86">
        <f t="shared" si="35"/>
        <v>-100000</v>
      </c>
      <c r="BC68" s="86">
        <f t="shared" si="35"/>
        <v>-100000</v>
      </c>
      <c r="BD68" s="86">
        <f t="shared" si="35"/>
        <v>-100000</v>
      </c>
      <c r="BE68" s="86">
        <f t="shared" si="35"/>
        <v>-100000</v>
      </c>
      <c r="BF68" s="86">
        <f t="shared" si="35"/>
        <v>-100000</v>
      </c>
      <c r="BG68" s="86">
        <f t="shared" si="35"/>
        <v>-100000</v>
      </c>
      <c r="BH68" s="86">
        <f t="shared" si="35"/>
        <v>-100000</v>
      </c>
      <c r="BI68" s="86">
        <f t="shared" si="35"/>
        <v>-100000</v>
      </c>
      <c r="BJ68" s="86">
        <f t="shared" si="35"/>
        <v>-100000</v>
      </c>
      <c r="BK68" s="91">
        <f t="shared" si="32"/>
        <v>-100000</v>
      </c>
      <c r="BL68" s="86">
        <f t="shared" si="33"/>
        <v>-1</v>
      </c>
      <c r="BM68" s="86">
        <f t="shared" si="36"/>
        <v>-100000</v>
      </c>
      <c r="BN68" s="86">
        <f t="shared" si="36"/>
        <v>-100000</v>
      </c>
      <c r="BO68" s="86">
        <f t="shared" si="36"/>
        <v>-100000</v>
      </c>
      <c r="BP68" s="86">
        <f t="shared" si="36"/>
        <v>-100000</v>
      </c>
      <c r="BQ68" s="86">
        <f t="shared" si="36"/>
        <v>-100000</v>
      </c>
      <c r="BR68" s="86">
        <f t="shared" si="36"/>
        <v>-100000</v>
      </c>
      <c r="BS68" s="86">
        <f t="shared" si="36"/>
        <v>-100000</v>
      </c>
      <c r="BT68" s="86">
        <f t="shared" si="36"/>
        <v>-100000</v>
      </c>
      <c r="BU68" s="86">
        <f t="shared" si="36"/>
        <v>-100000</v>
      </c>
      <c r="BV68" s="86">
        <f t="shared" si="36"/>
        <v>-100000</v>
      </c>
      <c r="BW68" s="86"/>
      <c r="BX68" s="86"/>
      <c r="BY68" s="86"/>
      <c r="BZ68" s="86"/>
      <c r="CA68" s="86"/>
    </row>
    <row r="69" spans="2:79" ht="13.5">
      <c r="B69" s="15"/>
      <c r="C69" s="16"/>
      <c r="D69" s="17"/>
      <c r="E69" s="17"/>
      <c r="F69" s="17"/>
      <c r="G69" s="18"/>
      <c r="H69" s="19"/>
      <c r="I69" s="20"/>
      <c r="J69" s="21">
        <f t="shared" si="4"/>
      </c>
      <c r="K69" s="22">
        <f t="shared" si="5"/>
      </c>
      <c r="L69" s="23">
        <f t="shared" si="6"/>
      </c>
      <c r="M69" s="22">
        <f t="shared" si="7"/>
      </c>
      <c r="N69" s="24"/>
      <c r="O69" s="25"/>
      <c r="P69" s="25"/>
      <c r="Q69" s="25"/>
      <c r="R69" s="25"/>
      <c r="S69" s="25"/>
      <c r="T69" s="25"/>
      <c r="U69" s="25"/>
      <c r="V69" s="31"/>
      <c r="W69" s="183">
        <f t="shared" si="8"/>
      </c>
      <c r="X69" s="27"/>
      <c r="Y69" s="28">
        <f>IF(OR(G69="",$C$2=2),"",VLOOKUP(main!X69,$X$6:$Z$12,2,FALSE))</f>
      </c>
      <c r="Z69" s="29">
        <f>IF(OR(X69="",$C$2=1),"",VLOOKUP(main!X69,$X$6:$Z$12,3,FALSE))</f>
      </c>
      <c r="AA69" s="30"/>
      <c r="AB69" s="24">
        <f>IF(X69="","",IF($C$2=1,main!N69*(main!Y69+1),main!N69+main!Z69+AA69))</f>
      </c>
      <c r="AC69" s="25">
        <f t="shared" si="9"/>
      </c>
      <c r="AD69" s="25">
        <f t="shared" si="10"/>
      </c>
      <c r="AE69" s="25">
        <f t="shared" si="11"/>
      </c>
      <c r="AF69" s="25">
        <f t="shared" si="12"/>
      </c>
      <c r="AG69" s="25">
        <f t="shared" si="13"/>
      </c>
      <c r="AH69" s="25">
        <f t="shared" si="14"/>
      </c>
      <c r="AI69" s="25">
        <f t="shared" si="15"/>
      </c>
      <c r="AJ69" s="31">
        <f t="shared" si="16"/>
      </c>
      <c r="AK69" s="32">
        <f t="shared" si="17"/>
        <v>0</v>
      </c>
      <c r="AL69" s="33">
        <f t="shared" si="18"/>
      </c>
      <c r="AM69" s="26">
        <f t="shared" si="19"/>
      </c>
      <c r="AN69" s="34">
        <f t="shared" si="20"/>
      </c>
      <c r="AO69" s="35">
        <f t="shared" si="21"/>
      </c>
      <c r="AQ69" s="92">
        <f t="shared" si="22"/>
        <v>-1</v>
      </c>
      <c r="AR69" s="90">
        <f t="shared" si="23"/>
        <v>-100000</v>
      </c>
      <c r="AS69" s="90">
        <f t="shared" si="24"/>
        <v>-100000</v>
      </c>
      <c r="AT69" s="90">
        <f t="shared" si="25"/>
        <v>-100000</v>
      </c>
      <c r="AU69" s="90">
        <v>-100000</v>
      </c>
      <c r="AV69" s="91">
        <f t="shared" si="26"/>
        <v>-1</v>
      </c>
      <c r="AW69" s="90">
        <f t="shared" si="27"/>
        <v>-100000</v>
      </c>
      <c r="AX69" s="90">
        <f t="shared" si="28"/>
        <v>-100000</v>
      </c>
      <c r="AY69" s="90">
        <f t="shared" si="29"/>
        <v>-100000</v>
      </c>
      <c r="AZ69" s="86">
        <f t="shared" si="30"/>
        <v>-1</v>
      </c>
      <c r="BA69" s="86">
        <f t="shared" si="35"/>
        <v>-100000</v>
      </c>
      <c r="BB69" s="86">
        <f t="shared" si="35"/>
        <v>-100000</v>
      </c>
      <c r="BC69" s="86">
        <f t="shared" si="35"/>
        <v>-100000</v>
      </c>
      <c r="BD69" s="86">
        <f t="shared" si="35"/>
        <v>-100000</v>
      </c>
      <c r="BE69" s="86">
        <f t="shared" si="35"/>
        <v>-100000</v>
      </c>
      <c r="BF69" s="86">
        <f t="shared" si="35"/>
        <v>-100000</v>
      </c>
      <c r="BG69" s="86">
        <f t="shared" si="35"/>
        <v>-100000</v>
      </c>
      <c r="BH69" s="86">
        <f t="shared" si="35"/>
        <v>-100000</v>
      </c>
      <c r="BI69" s="86">
        <f t="shared" si="35"/>
        <v>-100000</v>
      </c>
      <c r="BJ69" s="86">
        <f t="shared" si="35"/>
        <v>-100000</v>
      </c>
      <c r="BK69" s="91">
        <f t="shared" si="32"/>
        <v>-100000</v>
      </c>
      <c r="BL69" s="86">
        <f t="shared" si="33"/>
        <v>-1</v>
      </c>
      <c r="BM69" s="86">
        <f t="shared" si="36"/>
        <v>-100000</v>
      </c>
      <c r="BN69" s="86">
        <f t="shared" si="36"/>
        <v>-100000</v>
      </c>
      <c r="BO69" s="86">
        <f t="shared" si="36"/>
        <v>-100000</v>
      </c>
      <c r="BP69" s="86">
        <f t="shared" si="36"/>
        <v>-100000</v>
      </c>
      <c r="BQ69" s="86">
        <f t="shared" si="36"/>
        <v>-100000</v>
      </c>
      <c r="BR69" s="86">
        <f t="shared" si="36"/>
        <v>-100000</v>
      </c>
      <c r="BS69" s="86">
        <f t="shared" si="36"/>
        <v>-100000</v>
      </c>
      <c r="BT69" s="86">
        <f t="shared" si="36"/>
        <v>-100000</v>
      </c>
      <c r="BU69" s="86">
        <f t="shared" si="36"/>
        <v>-100000</v>
      </c>
      <c r="BV69" s="86">
        <f t="shared" si="36"/>
        <v>-100000</v>
      </c>
      <c r="BW69" s="86"/>
      <c r="BX69" s="86"/>
      <c r="BY69" s="86"/>
      <c r="BZ69" s="86"/>
      <c r="CA69" s="86"/>
    </row>
    <row r="70" spans="2:79" ht="13.5">
      <c r="B70" s="15"/>
      <c r="C70" s="16"/>
      <c r="D70" s="17"/>
      <c r="E70" s="17"/>
      <c r="F70" s="17"/>
      <c r="G70" s="18"/>
      <c r="H70" s="19"/>
      <c r="I70" s="20"/>
      <c r="J70" s="21">
        <f t="shared" si="4"/>
      </c>
      <c r="K70" s="22">
        <f t="shared" si="5"/>
      </c>
      <c r="L70" s="23">
        <f t="shared" si="6"/>
      </c>
      <c r="M70" s="22">
        <f t="shared" si="7"/>
      </c>
      <c r="N70" s="24"/>
      <c r="O70" s="25"/>
      <c r="P70" s="25"/>
      <c r="Q70" s="25"/>
      <c r="R70" s="25"/>
      <c r="S70" s="25"/>
      <c r="T70" s="25"/>
      <c r="U70" s="25"/>
      <c r="V70" s="31"/>
      <c r="W70" s="183">
        <f t="shared" si="8"/>
      </c>
      <c r="X70" s="27"/>
      <c r="Y70" s="28">
        <f>IF(OR(G70="",$C$2=2),"",VLOOKUP(main!X70,$X$6:$Z$12,2,FALSE))</f>
      </c>
      <c r="Z70" s="29">
        <f>IF(OR(X70="",$C$2=1),"",VLOOKUP(main!X70,$X$6:$Z$12,3,FALSE))</f>
      </c>
      <c r="AA70" s="30"/>
      <c r="AB70" s="24">
        <f>IF(X70="","",IF($C$2=1,main!N70*(main!Y70+1),main!N70+main!Z70+AA70))</f>
      </c>
      <c r="AC70" s="25">
        <f t="shared" si="9"/>
      </c>
      <c r="AD70" s="25">
        <f t="shared" si="10"/>
      </c>
      <c r="AE70" s="25">
        <f t="shared" si="11"/>
      </c>
      <c r="AF70" s="25">
        <f t="shared" si="12"/>
      </c>
      <c r="AG70" s="25">
        <f t="shared" si="13"/>
      </c>
      <c r="AH70" s="25">
        <f t="shared" si="14"/>
      </c>
      <c r="AI70" s="25">
        <f t="shared" si="15"/>
      </c>
      <c r="AJ70" s="31">
        <f t="shared" si="16"/>
      </c>
      <c r="AK70" s="32">
        <f t="shared" si="17"/>
        <v>0</v>
      </c>
      <c r="AL70" s="33">
        <f t="shared" si="18"/>
      </c>
      <c r="AM70" s="26">
        <f t="shared" si="19"/>
      </c>
      <c r="AN70" s="34">
        <f t="shared" si="20"/>
      </c>
      <c r="AO70" s="35">
        <f t="shared" si="21"/>
      </c>
      <c r="AQ70" s="92">
        <f t="shared" si="22"/>
        <v>-1</v>
      </c>
      <c r="AR70" s="90">
        <f t="shared" si="23"/>
        <v>-100000</v>
      </c>
      <c r="AS70" s="90">
        <f t="shared" si="24"/>
        <v>-100000</v>
      </c>
      <c r="AT70" s="90">
        <f t="shared" si="25"/>
        <v>-100000</v>
      </c>
      <c r="AU70" s="90">
        <v>-100000</v>
      </c>
      <c r="AV70" s="91">
        <f t="shared" si="26"/>
        <v>-1</v>
      </c>
      <c r="AW70" s="90">
        <f t="shared" si="27"/>
        <v>-100000</v>
      </c>
      <c r="AX70" s="90">
        <f t="shared" si="28"/>
        <v>-100000</v>
      </c>
      <c r="AY70" s="90">
        <f t="shared" si="29"/>
        <v>-100000</v>
      </c>
      <c r="AZ70" s="86">
        <f t="shared" si="30"/>
        <v>-1</v>
      </c>
      <c r="BA70" s="86">
        <f t="shared" si="35"/>
        <v>-100000</v>
      </c>
      <c r="BB70" s="86">
        <f t="shared" si="35"/>
        <v>-100000</v>
      </c>
      <c r="BC70" s="86">
        <f t="shared" si="35"/>
        <v>-100000</v>
      </c>
      <c r="BD70" s="86">
        <f t="shared" si="35"/>
        <v>-100000</v>
      </c>
      <c r="BE70" s="86">
        <f t="shared" si="35"/>
        <v>-100000</v>
      </c>
      <c r="BF70" s="86">
        <f t="shared" si="35"/>
        <v>-100000</v>
      </c>
      <c r="BG70" s="86">
        <f t="shared" si="35"/>
        <v>-100000</v>
      </c>
      <c r="BH70" s="86">
        <f t="shared" si="35"/>
        <v>-100000</v>
      </c>
      <c r="BI70" s="86">
        <f t="shared" si="35"/>
        <v>-100000</v>
      </c>
      <c r="BJ70" s="86">
        <f t="shared" si="35"/>
        <v>-100000</v>
      </c>
      <c r="BK70" s="91">
        <f t="shared" si="32"/>
        <v>-100000</v>
      </c>
      <c r="BL70" s="86">
        <f t="shared" si="33"/>
        <v>-1</v>
      </c>
      <c r="BM70" s="86">
        <f t="shared" si="36"/>
        <v>-100000</v>
      </c>
      <c r="BN70" s="86">
        <f t="shared" si="36"/>
        <v>-100000</v>
      </c>
      <c r="BO70" s="86">
        <f t="shared" si="36"/>
        <v>-100000</v>
      </c>
      <c r="BP70" s="86">
        <f t="shared" si="36"/>
        <v>-100000</v>
      </c>
      <c r="BQ70" s="86">
        <f t="shared" si="36"/>
        <v>-100000</v>
      </c>
      <c r="BR70" s="86">
        <f t="shared" si="36"/>
        <v>-100000</v>
      </c>
      <c r="BS70" s="86">
        <f t="shared" si="36"/>
        <v>-100000</v>
      </c>
      <c r="BT70" s="86">
        <f t="shared" si="36"/>
        <v>-100000</v>
      </c>
      <c r="BU70" s="86">
        <f t="shared" si="36"/>
        <v>-100000</v>
      </c>
      <c r="BV70" s="86">
        <f t="shared" si="36"/>
        <v>-100000</v>
      </c>
      <c r="BW70" s="86"/>
      <c r="BX70" s="86"/>
      <c r="BY70" s="86"/>
      <c r="BZ70" s="86"/>
      <c r="CA70" s="86"/>
    </row>
    <row r="71" spans="2:79" ht="13.5">
      <c r="B71" s="15"/>
      <c r="C71" s="16"/>
      <c r="D71" s="17"/>
      <c r="E71" s="17"/>
      <c r="F71" s="17"/>
      <c r="G71" s="18"/>
      <c r="H71" s="19"/>
      <c r="I71" s="20"/>
      <c r="J71" s="21">
        <f t="shared" si="4"/>
      </c>
      <c r="K71" s="22">
        <f t="shared" si="5"/>
      </c>
      <c r="L71" s="23">
        <f t="shared" si="6"/>
      </c>
      <c r="M71" s="22">
        <f t="shared" si="7"/>
      </c>
      <c r="N71" s="24"/>
      <c r="O71" s="25"/>
      <c r="P71" s="25"/>
      <c r="Q71" s="25"/>
      <c r="R71" s="25"/>
      <c r="S71" s="25"/>
      <c r="T71" s="25"/>
      <c r="U71" s="25"/>
      <c r="V71" s="31"/>
      <c r="W71" s="183">
        <f t="shared" si="8"/>
      </c>
      <c r="X71" s="27"/>
      <c r="Y71" s="28">
        <f>IF(OR(G71="",$C$2=2),"",VLOOKUP(main!X71,$X$6:$Z$12,2,FALSE))</f>
      </c>
      <c r="Z71" s="29">
        <f>IF(OR(X71="",$C$2=1),"",VLOOKUP(main!X71,$X$6:$Z$12,3,FALSE))</f>
      </c>
      <c r="AA71" s="30"/>
      <c r="AB71" s="24">
        <f>IF(X71="","",IF($C$2=1,main!N71*(main!Y71+1),main!N71+main!Z71+AA71))</f>
      </c>
      <c r="AC71" s="25">
        <f t="shared" si="9"/>
      </c>
      <c r="AD71" s="25">
        <f t="shared" si="10"/>
      </c>
      <c r="AE71" s="25">
        <f t="shared" si="11"/>
      </c>
      <c r="AF71" s="25">
        <f t="shared" si="12"/>
      </c>
      <c r="AG71" s="25">
        <f t="shared" si="13"/>
      </c>
      <c r="AH71" s="25">
        <f t="shared" si="14"/>
      </c>
      <c r="AI71" s="25">
        <f t="shared" si="15"/>
      </c>
      <c r="AJ71" s="31">
        <f t="shared" si="16"/>
      </c>
      <c r="AK71" s="32">
        <f t="shared" si="17"/>
        <v>0</v>
      </c>
      <c r="AL71" s="33">
        <f t="shared" si="18"/>
      </c>
      <c r="AM71" s="26">
        <f t="shared" si="19"/>
      </c>
      <c r="AN71" s="34">
        <f t="shared" si="20"/>
      </c>
      <c r="AO71" s="35">
        <f t="shared" si="21"/>
      </c>
      <c r="AQ71" s="92">
        <f t="shared" si="22"/>
        <v>-1</v>
      </c>
      <c r="AR71" s="90">
        <f t="shared" si="23"/>
        <v>-100000</v>
      </c>
      <c r="AS71" s="90">
        <f t="shared" si="24"/>
        <v>-100000</v>
      </c>
      <c r="AT71" s="90">
        <f t="shared" si="25"/>
        <v>-100000</v>
      </c>
      <c r="AU71" s="90">
        <v>-100000</v>
      </c>
      <c r="AV71" s="91">
        <f t="shared" si="26"/>
        <v>-1</v>
      </c>
      <c r="AW71" s="90">
        <f t="shared" si="27"/>
        <v>-100000</v>
      </c>
      <c r="AX71" s="90">
        <f t="shared" si="28"/>
        <v>-100000</v>
      </c>
      <c r="AY71" s="90">
        <f t="shared" si="29"/>
        <v>-100000</v>
      </c>
      <c r="AZ71" s="86">
        <f t="shared" si="30"/>
        <v>-1</v>
      </c>
      <c r="BA71" s="86">
        <f t="shared" si="35"/>
        <v>-100000</v>
      </c>
      <c r="BB71" s="86">
        <f t="shared" si="35"/>
        <v>-100000</v>
      </c>
      <c r="BC71" s="86">
        <f t="shared" si="35"/>
        <v>-100000</v>
      </c>
      <c r="BD71" s="86">
        <f t="shared" si="35"/>
        <v>-100000</v>
      </c>
      <c r="BE71" s="86">
        <f t="shared" si="35"/>
        <v>-100000</v>
      </c>
      <c r="BF71" s="86">
        <f t="shared" si="35"/>
        <v>-100000</v>
      </c>
      <c r="BG71" s="86">
        <f t="shared" si="35"/>
        <v>-100000</v>
      </c>
      <c r="BH71" s="86">
        <f t="shared" si="35"/>
        <v>-100000</v>
      </c>
      <c r="BI71" s="86">
        <f t="shared" si="35"/>
        <v>-100000</v>
      </c>
      <c r="BJ71" s="86">
        <f t="shared" si="35"/>
        <v>-100000</v>
      </c>
      <c r="BK71" s="91">
        <f t="shared" si="32"/>
        <v>-100000</v>
      </c>
      <c r="BL71" s="86">
        <f t="shared" si="33"/>
        <v>-1</v>
      </c>
      <c r="BM71" s="86">
        <f t="shared" si="36"/>
        <v>-100000</v>
      </c>
      <c r="BN71" s="86">
        <f t="shared" si="36"/>
        <v>-100000</v>
      </c>
      <c r="BO71" s="86">
        <f t="shared" si="36"/>
        <v>-100000</v>
      </c>
      <c r="BP71" s="86">
        <f t="shared" si="36"/>
        <v>-100000</v>
      </c>
      <c r="BQ71" s="86">
        <f t="shared" si="36"/>
        <v>-100000</v>
      </c>
      <c r="BR71" s="86">
        <f t="shared" si="36"/>
        <v>-100000</v>
      </c>
      <c r="BS71" s="86">
        <f t="shared" si="36"/>
        <v>-100000</v>
      </c>
      <c r="BT71" s="86">
        <f t="shared" si="36"/>
        <v>-100000</v>
      </c>
      <c r="BU71" s="86">
        <f t="shared" si="36"/>
        <v>-100000</v>
      </c>
      <c r="BV71" s="86">
        <f t="shared" si="36"/>
        <v>-100000</v>
      </c>
      <c r="BW71" s="86"/>
      <c r="BX71" s="86"/>
      <c r="BY71" s="86"/>
      <c r="BZ71" s="86"/>
      <c r="CA71" s="86"/>
    </row>
    <row r="72" spans="2:79" ht="13.5">
      <c r="B72" s="15"/>
      <c r="C72" s="16"/>
      <c r="D72" s="17"/>
      <c r="E72" s="17"/>
      <c r="F72" s="17"/>
      <c r="G72" s="18"/>
      <c r="H72" s="19"/>
      <c r="I72" s="20"/>
      <c r="J72" s="21">
        <f t="shared" si="4"/>
      </c>
      <c r="K72" s="22">
        <f t="shared" si="5"/>
      </c>
      <c r="L72" s="23">
        <f t="shared" si="6"/>
      </c>
      <c r="M72" s="22">
        <f t="shared" si="7"/>
      </c>
      <c r="N72" s="24"/>
      <c r="O72" s="25"/>
      <c r="P72" s="25"/>
      <c r="Q72" s="25"/>
      <c r="R72" s="25"/>
      <c r="S72" s="25"/>
      <c r="T72" s="25"/>
      <c r="U72" s="25"/>
      <c r="V72" s="31"/>
      <c r="W72" s="183">
        <f t="shared" si="8"/>
      </c>
      <c r="X72" s="27"/>
      <c r="Y72" s="28">
        <f>IF(OR(G72="",$C$2=2),"",VLOOKUP(main!X72,$X$6:$Z$12,2,FALSE))</f>
      </c>
      <c r="Z72" s="29">
        <f>IF(OR(X72="",$C$2=1),"",VLOOKUP(main!X72,$X$6:$Z$12,3,FALSE))</f>
      </c>
      <c r="AA72" s="30"/>
      <c r="AB72" s="24">
        <f>IF(X72="","",IF($C$2=1,main!N72*(main!Y72+1),main!N72+main!Z72+AA72))</f>
      </c>
      <c r="AC72" s="25">
        <f t="shared" si="9"/>
      </c>
      <c r="AD72" s="25">
        <f t="shared" si="10"/>
      </c>
      <c r="AE72" s="25">
        <f t="shared" si="11"/>
      </c>
      <c r="AF72" s="25">
        <f t="shared" si="12"/>
      </c>
      <c r="AG72" s="25">
        <f t="shared" si="13"/>
      </c>
      <c r="AH72" s="25">
        <f t="shared" si="14"/>
      </c>
      <c r="AI72" s="25">
        <f t="shared" si="15"/>
      </c>
      <c r="AJ72" s="31">
        <f t="shared" si="16"/>
      </c>
      <c r="AK72" s="32">
        <f t="shared" si="17"/>
        <v>0</v>
      </c>
      <c r="AL72" s="33">
        <f t="shared" si="18"/>
      </c>
      <c r="AM72" s="26">
        <f t="shared" si="19"/>
      </c>
      <c r="AN72" s="34">
        <f t="shared" si="20"/>
      </c>
      <c r="AO72" s="35">
        <f t="shared" si="21"/>
      </c>
      <c r="AQ72" s="92">
        <f t="shared" si="22"/>
        <v>-1</v>
      </c>
      <c r="AR72" s="90">
        <f t="shared" si="23"/>
        <v>-100000</v>
      </c>
      <c r="AS72" s="90">
        <f t="shared" si="24"/>
        <v>-100000</v>
      </c>
      <c r="AT72" s="90">
        <f t="shared" si="25"/>
        <v>-100000</v>
      </c>
      <c r="AU72" s="90">
        <v>-100000</v>
      </c>
      <c r="AV72" s="91">
        <f t="shared" si="26"/>
        <v>-1</v>
      </c>
      <c r="AW72" s="90">
        <f t="shared" si="27"/>
        <v>-100000</v>
      </c>
      <c r="AX72" s="90">
        <f t="shared" si="28"/>
        <v>-100000</v>
      </c>
      <c r="AY72" s="90">
        <f t="shared" si="29"/>
        <v>-100000</v>
      </c>
      <c r="AZ72" s="86">
        <f t="shared" si="30"/>
        <v>-1</v>
      </c>
      <c r="BA72" s="86">
        <f t="shared" si="35"/>
        <v>-100000</v>
      </c>
      <c r="BB72" s="86">
        <f t="shared" si="35"/>
        <v>-100000</v>
      </c>
      <c r="BC72" s="86">
        <f t="shared" si="35"/>
        <v>-100000</v>
      </c>
      <c r="BD72" s="86">
        <f t="shared" si="35"/>
        <v>-100000</v>
      </c>
      <c r="BE72" s="86">
        <f t="shared" si="35"/>
        <v>-100000</v>
      </c>
      <c r="BF72" s="86">
        <f t="shared" si="35"/>
        <v>-100000</v>
      </c>
      <c r="BG72" s="86">
        <f t="shared" si="35"/>
        <v>-100000</v>
      </c>
      <c r="BH72" s="86">
        <f t="shared" si="35"/>
        <v>-100000</v>
      </c>
      <c r="BI72" s="86">
        <f t="shared" si="35"/>
        <v>-100000</v>
      </c>
      <c r="BJ72" s="86">
        <f t="shared" si="35"/>
        <v>-100000</v>
      </c>
      <c r="BK72" s="91">
        <f t="shared" si="32"/>
        <v>-100000</v>
      </c>
      <c r="BL72" s="86">
        <f t="shared" si="33"/>
        <v>-1</v>
      </c>
      <c r="BM72" s="86">
        <f t="shared" si="36"/>
        <v>-100000</v>
      </c>
      <c r="BN72" s="86">
        <f t="shared" si="36"/>
        <v>-100000</v>
      </c>
      <c r="BO72" s="86">
        <f t="shared" si="36"/>
        <v>-100000</v>
      </c>
      <c r="BP72" s="86">
        <f t="shared" si="36"/>
        <v>-100000</v>
      </c>
      <c r="BQ72" s="86">
        <f t="shared" si="36"/>
        <v>-100000</v>
      </c>
      <c r="BR72" s="86">
        <f t="shared" si="36"/>
        <v>-100000</v>
      </c>
      <c r="BS72" s="86">
        <f t="shared" si="36"/>
        <v>-100000</v>
      </c>
      <c r="BT72" s="86">
        <f t="shared" si="36"/>
        <v>-100000</v>
      </c>
      <c r="BU72" s="86">
        <f t="shared" si="36"/>
        <v>-100000</v>
      </c>
      <c r="BV72" s="86">
        <f t="shared" si="36"/>
        <v>-100000</v>
      </c>
      <c r="BW72" s="86"/>
      <c r="BX72" s="86"/>
      <c r="BY72" s="86"/>
      <c r="BZ72" s="86"/>
      <c r="CA72" s="86"/>
    </row>
    <row r="73" spans="2:79" ht="13.5">
      <c r="B73" s="15"/>
      <c r="C73" s="16"/>
      <c r="D73" s="17"/>
      <c r="E73" s="17"/>
      <c r="F73" s="17"/>
      <c r="G73" s="18"/>
      <c r="H73" s="19"/>
      <c r="I73" s="20"/>
      <c r="J73" s="21">
        <f t="shared" si="4"/>
      </c>
      <c r="K73" s="22">
        <f t="shared" si="5"/>
      </c>
      <c r="L73" s="23">
        <f t="shared" si="6"/>
      </c>
      <c r="M73" s="22">
        <f t="shared" si="7"/>
      </c>
      <c r="N73" s="24"/>
      <c r="O73" s="25"/>
      <c r="P73" s="25"/>
      <c r="Q73" s="25"/>
      <c r="R73" s="25"/>
      <c r="S73" s="25"/>
      <c r="T73" s="25"/>
      <c r="U73" s="25"/>
      <c r="V73" s="31"/>
      <c r="W73" s="183">
        <f t="shared" si="8"/>
      </c>
      <c r="X73" s="27"/>
      <c r="Y73" s="28">
        <f>IF(OR(G73="",$C$2=2),"",VLOOKUP(main!X73,$X$6:$Z$12,2,FALSE))</f>
      </c>
      <c r="Z73" s="29">
        <f>IF(OR(X73="",$C$2=1),"",VLOOKUP(main!X73,$X$6:$Z$12,3,FALSE))</f>
      </c>
      <c r="AA73" s="30"/>
      <c r="AB73" s="24">
        <f>IF(X73="","",IF($C$2=1,main!N73*(main!Y73+1),main!N73+main!Z73+AA73))</f>
      </c>
      <c r="AC73" s="25">
        <f t="shared" si="9"/>
      </c>
      <c r="AD73" s="25">
        <f t="shared" si="10"/>
      </c>
      <c r="AE73" s="25">
        <f t="shared" si="11"/>
      </c>
      <c r="AF73" s="25">
        <f t="shared" si="12"/>
      </c>
      <c r="AG73" s="25">
        <f t="shared" si="13"/>
      </c>
      <c r="AH73" s="25">
        <f t="shared" si="14"/>
      </c>
      <c r="AI73" s="25">
        <f t="shared" si="15"/>
      </c>
      <c r="AJ73" s="31">
        <f t="shared" si="16"/>
      </c>
      <c r="AK73" s="32">
        <f t="shared" si="17"/>
        <v>0</v>
      </c>
      <c r="AL73" s="33">
        <f t="shared" si="18"/>
      </c>
      <c r="AM73" s="26">
        <f t="shared" si="19"/>
      </c>
      <c r="AN73" s="34">
        <f t="shared" si="20"/>
      </c>
      <c r="AO73" s="35">
        <f t="shared" si="21"/>
      </c>
      <c r="AQ73" s="92">
        <f t="shared" si="22"/>
        <v>-1</v>
      </c>
      <c r="AR73" s="90">
        <f t="shared" si="23"/>
        <v>-100000</v>
      </c>
      <c r="AS73" s="90">
        <f t="shared" si="24"/>
        <v>-100000</v>
      </c>
      <c r="AT73" s="90">
        <f t="shared" si="25"/>
        <v>-100000</v>
      </c>
      <c r="AU73" s="90">
        <v>-100000</v>
      </c>
      <c r="AV73" s="91">
        <f t="shared" si="26"/>
        <v>-1</v>
      </c>
      <c r="AW73" s="90">
        <f t="shared" si="27"/>
        <v>-100000</v>
      </c>
      <c r="AX73" s="90">
        <f t="shared" si="28"/>
        <v>-100000</v>
      </c>
      <c r="AY73" s="90">
        <f t="shared" si="29"/>
        <v>-100000</v>
      </c>
      <c r="AZ73" s="86">
        <f t="shared" si="30"/>
        <v>-1</v>
      </c>
      <c r="BA73" s="86">
        <f t="shared" si="35"/>
        <v>-100000</v>
      </c>
      <c r="BB73" s="86">
        <f t="shared" si="35"/>
        <v>-100000</v>
      </c>
      <c r="BC73" s="86">
        <f t="shared" si="35"/>
        <v>-100000</v>
      </c>
      <c r="BD73" s="86">
        <f t="shared" si="35"/>
        <v>-100000</v>
      </c>
      <c r="BE73" s="86">
        <f t="shared" si="35"/>
        <v>-100000</v>
      </c>
      <c r="BF73" s="86">
        <f aca="true" t="shared" si="37" ref="BB73:BJ101">IF($E73=BF$14,$W73,-100000)</f>
        <v>-100000</v>
      </c>
      <c r="BG73" s="86">
        <f t="shared" si="37"/>
        <v>-100000</v>
      </c>
      <c r="BH73" s="86">
        <f t="shared" si="37"/>
        <v>-100000</v>
      </c>
      <c r="BI73" s="86">
        <f t="shared" si="37"/>
        <v>-100000</v>
      </c>
      <c r="BJ73" s="86">
        <f t="shared" si="37"/>
        <v>-100000</v>
      </c>
      <c r="BK73" s="91">
        <f t="shared" si="32"/>
        <v>-100000</v>
      </c>
      <c r="BL73" s="86">
        <f t="shared" si="33"/>
        <v>-1</v>
      </c>
      <c r="BM73" s="86">
        <f t="shared" si="36"/>
        <v>-100000</v>
      </c>
      <c r="BN73" s="86">
        <f t="shared" si="36"/>
        <v>-100000</v>
      </c>
      <c r="BO73" s="86">
        <f t="shared" si="36"/>
        <v>-100000</v>
      </c>
      <c r="BP73" s="86">
        <f t="shared" si="36"/>
        <v>-100000</v>
      </c>
      <c r="BQ73" s="86">
        <f t="shared" si="36"/>
        <v>-100000</v>
      </c>
      <c r="BR73" s="86">
        <f aca="true" t="shared" si="38" ref="BR73:BV82">IF($E73=BR$14,$N73,-100000)</f>
        <v>-100000</v>
      </c>
      <c r="BS73" s="86">
        <f t="shared" si="38"/>
        <v>-100000</v>
      </c>
      <c r="BT73" s="86">
        <f t="shared" si="38"/>
        <v>-100000</v>
      </c>
      <c r="BU73" s="86">
        <f t="shared" si="38"/>
        <v>-100000</v>
      </c>
      <c r="BV73" s="86">
        <f t="shared" si="38"/>
        <v>-100000</v>
      </c>
      <c r="BW73" s="86"/>
      <c r="BX73" s="86"/>
      <c r="BY73" s="86"/>
      <c r="BZ73" s="86"/>
      <c r="CA73" s="86"/>
    </row>
    <row r="74" spans="2:79" ht="13.5">
      <c r="B74" s="15"/>
      <c r="C74" s="16"/>
      <c r="D74" s="17"/>
      <c r="E74" s="17"/>
      <c r="F74" s="17"/>
      <c r="G74" s="18"/>
      <c r="H74" s="19"/>
      <c r="I74" s="20"/>
      <c r="J74" s="21">
        <f t="shared" si="4"/>
      </c>
      <c r="K74" s="22">
        <f t="shared" si="5"/>
      </c>
      <c r="L74" s="23">
        <f t="shared" si="6"/>
      </c>
      <c r="M74" s="22">
        <f t="shared" si="7"/>
      </c>
      <c r="N74" s="24"/>
      <c r="O74" s="25"/>
      <c r="P74" s="25"/>
      <c r="Q74" s="25"/>
      <c r="R74" s="25"/>
      <c r="S74" s="25"/>
      <c r="T74" s="25"/>
      <c r="U74" s="25"/>
      <c r="V74" s="31"/>
      <c r="W74" s="183">
        <f t="shared" si="8"/>
      </c>
      <c r="X74" s="27"/>
      <c r="Y74" s="28">
        <f>IF(OR(G74="",$C$2=2),"",VLOOKUP(main!X74,$X$6:$Z$12,2,FALSE))</f>
      </c>
      <c r="Z74" s="29">
        <f>IF(OR(X74="",$C$2=1),"",VLOOKUP(main!X74,$X$6:$Z$12,3,FALSE))</f>
      </c>
      <c r="AA74" s="30"/>
      <c r="AB74" s="24">
        <f>IF(X74="","",IF($C$2=1,main!N74*(main!Y74+1),main!N74+main!Z74+AA74))</f>
      </c>
      <c r="AC74" s="25">
        <f t="shared" si="9"/>
      </c>
      <c r="AD74" s="25">
        <f t="shared" si="10"/>
      </c>
      <c r="AE74" s="25">
        <f t="shared" si="11"/>
      </c>
      <c r="AF74" s="25">
        <f t="shared" si="12"/>
      </c>
      <c r="AG74" s="25">
        <f t="shared" si="13"/>
      </c>
      <c r="AH74" s="25">
        <f t="shared" si="14"/>
      </c>
      <c r="AI74" s="25">
        <f t="shared" si="15"/>
      </c>
      <c r="AJ74" s="31">
        <f t="shared" si="16"/>
      </c>
      <c r="AK74" s="32">
        <f t="shared" si="17"/>
        <v>0</v>
      </c>
      <c r="AL74" s="33">
        <f t="shared" si="18"/>
      </c>
      <c r="AM74" s="26">
        <f t="shared" si="19"/>
      </c>
      <c r="AN74" s="34">
        <f t="shared" si="20"/>
      </c>
      <c r="AO74" s="35">
        <f t="shared" si="21"/>
      </c>
      <c r="AQ74" s="92">
        <f t="shared" si="22"/>
        <v>-1</v>
      </c>
      <c r="AR74" s="90">
        <f t="shared" si="23"/>
        <v>-100000</v>
      </c>
      <c r="AS74" s="90">
        <f t="shared" si="24"/>
        <v>-100000</v>
      </c>
      <c r="AT74" s="90">
        <f t="shared" si="25"/>
        <v>-100000</v>
      </c>
      <c r="AU74" s="90">
        <v>-100000</v>
      </c>
      <c r="AV74" s="91">
        <f t="shared" si="26"/>
        <v>-1</v>
      </c>
      <c r="AW74" s="90">
        <f t="shared" si="27"/>
        <v>-100000</v>
      </c>
      <c r="AX74" s="90">
        <f t="shared" si="28"/>
        <v>-100000</v>
      </c>
      <c r="AY74" s="90">
        <f t="shared" si="29"/>
        <v>-100000</v>
      </c>
      <c r="AZ74" s="86">
        <f t="shared" si="30"/>
        <v>-1</v>
      </c>
      <c r="BA74" s="86">
        <f aca="true" t="shared" si="39" ref="BA74:BA121">IF($E74=BA$14,$W74,-100000)</f>
        <v>-100000</v>
      </c>
      <c r="BB74" s="86">
        <f t="shared" si="37"/>
        <v>-100000</v>
      </c>
      <c r="BC74" s="86">
        <f t="shared" si="37"/>
        <v>-100000</v>
      </c>
      <c r="BD74" s="86">
        <f t="shared" si="37"/>
        <v>-100000</v>
      </c>
      <c r="BE74" s="86">
        <f t="shared" si="37"/>
        <v>-100000</v>
      </c>
      <c r="BF74" s="86">
        <f t="shared" si="37"/>
        <v>-100000</v>
      </c>
      <c r="BG74" s="86">
        <f t="shared" si="37"/>
        <v>-100000</v>
      </c>
      <c r="BH74" s="86">
        <f t="shared" si="37"/>
        <v>-100000</v>
      </c>
      <c r="BI74" s="86">
        <f t="shared" si="37"/>
        <v>-100000</v>
      </c>
      <c r="BJ74" s="86">
        <f t="shared" si="37"/>
        <v>-100000</v>
      </c>
      <c r="BK74" s="91">
        <f t="shared" si="32"/>
        <v>-100000</v>
      </c>
      <c r="BL74" s="86">
        <f t="shared" si="33"/>
        <v>-1</v>
      </c>
      <c r="BM74" s="86">
        <f aca="true" t="shared" si="40" ref="BM74:BM121">IF($E74=BM$14,$N74,-100000)</f>
        <v>-100000</v>
      </c>
      <c r="BN74" s="86">
        <f aca="true" t="shared" si="41" ref="BN74:BQ93">IF($E74=BN$14,$N74,-100000)</f>
        <v>-100000</v>
      </c>
      <c r="BO74" s="86">
        <f t="shared" si="41"/>
        <v>-100000</v>
      </c>
      <c r="BP74" s="86">
        <f t="shared" si="41"/>
        <v>-100000</v>
      </c>
      <c r="BQ74" s="86">
        <f t="shared" si="41"/>
        <v>-100000</v>
      </c>
      <c r="BR74" s="86">
        <f t="shared" si="38"/>
        <v>-100000</v>
      </c>
      <c r="BS74" s="86">
        <f t="shared" si="38"/>
        <v>-100000</v>
      </c>
      <c r="BT74" s="86">
        <f t="shared" si="38"/>
        <v>-100000</v>
      </c>
      <c r="BU74" s="86">
        <f t="shared" si="38"/>
        <v>-100000</v>
      </c>
      <c r="BV74" s="86">
        <f t="shared" si="38"/>
        <v>-100000</v>
      </c>
      <c r="BW74" s="86"/>
      <c r="BX74" s="86"/>
      <c r="BY74" s="86"/>
      <c r="BZ74" s="86"/>
      <c r="CA74" s="86"/>
    </row>
    <row r="75" spans="2:79" ht="13.5">
      <c r="B75" s="15"/>
      <c r="C75" s="16"/>
      <c r="D75" s="17"/>
      <c r="E75" s="17"/>
      <c r="F75" s="17"/>
      <c r="G75" s="18"/>
      <c r="H75" s="19"/>
      <c r="I75" s="20"/>
      <c r="J75" s="21">
        <f t="shared" si="4"/>
      </c>
      <c r="K75" s="22">
        <f t="shared" si="5"/>
      </c>
      <c r="L75" s="23">
        <f t="shared" si="6"/>
      </c>
      <c r="M75" s="22">
        <f t="shared" si="7"/>
      </c>
      <c r="N75" s="24"/>
      <c r="O75" s="25"/>
      <c r="P75" s="25"/>
      <c r="Q75" s="25"/>
      <c r="R75" s="25"/>
      <c r="S75" s="25"/>
      <c r="T75" s="25"/>
      <c r="U75" s="25"/>
      <c r="V75" s="31"/>
      <c r="W75" s="183">
        <f t="shared" si="8"/>
      </c>
      <c r="X75" s="27"/>
      <c r="Y75" s="28">
        <f>IF(OR(G75="",$C$2=2),"",VLOOKUP(main!X75,$X$6:$Z$12,2,FALSE))</f>
      </c>
      <c r="Z75" s="29">
        <f>IF(OR(X75="",$C$2=1),"",VLOOKUP(main!X75,$X$6:$Z$12,3,FALSE))</f>
      </c>
      <c r="AA75" s="30"/>
      <c r="AB75" s="24">
        <f>IF(X75="","",IF($C$2=1,main!N75*(main!Y75+1),main!N75+main!Z75+AA75))</f>
      </c>
      <c r="AC75" s="25">
        <f t="shared" si="9"/>
      </c>
      <c r="AD75" s="25">
        <f t="shared" si="10"/>
      </c>
      <c r="AE75" s="25">
        <f t="shared" si="11"/>
      </c>
      <c r="AF75" s="25">
        <f t="shared" si="12"/>
      </c>
      <c r="AG75" s="25">
        <f t="shared" si="13"/>
      </c>
      <c r="AH75" s="25">
        <f t="shared" si="14"/>
      </c>
      <c r="AI75" s="25">
        <f t="shared" si="15"/>
      </c>
      <c r="AJ75" s="31">
        <f t="shared" si="16"/>
      </c>
      <c r="AK75" s="32">
        <f t="shared" si="17"/>
        <v>0</v>
      </c>
      <c r="AL75" s="33">
        <f t="shared" si="18"/>
      </c>
      <c r="AM75" s="26">
        <f t="shared" si="19"/>
      </c>
      <c r="AN75" s="34">
        <f t="shared" si="20"/>
      </c>
      <c r="AO75" s="35">
        <f t="shared" si="21"/>
      </c>
      <c r="AQ75" s="92">
        <f t="shared" si="22"/>
        <v>-1</v>
      </c>
      <c r="AR75" s="90">
        <f t="shared" si="23"/>
        <v>-100000</v>
      </c>
      <c r="AS75" s="90">
        <f t="shared" si="24"/>
        <v>-100000</v>
      </c>
      <c r="AT75" s="90">
        <f t="shared" si="25"/>
        <v>-100000</v>
      </c>
      <c r="AU75" s="90">
        <v>-100000</v>
      </c>
      <c r="AV75" s="91">
        <f t="shared" si="26"/>
        <v>-1</v>
      </c>
      <c r="AW75" s="90">
        <f t="shared" si="27"/>
        <v>-100000</v>
      </c>
      <c r="AX75" s="90">
        <f t="shared" si="28"/>
        <v>-100000</v>
      </c>
      <c r="AY75" s="90">
        <f t="shared" si="29"/>
        <v>-100000</v>
      </c>
      <c r="AZ75" s="86">
        <f t="shared" si="30"/>
        <v>-1</v>
      </c>
      <c r="BA75" s="86">
        <f t="shared" si="39"/>
        <v>-100000</v>
      </c>
      <c r="BB75" s="86">
        <f t="shared" si="37"/>
        <v>-100000</v>
      </c>
      <c r="BC75" s="86">
        <f t="shared" si="37"/>
        <v>-100000</v>
      </c>
      <c r="BD75" s="86">
        <f t="shared" si="37"/>
        <v>-100000</v>
      </c>
      <c r="BE75" s="86">
        <f t="shared" si="37"/>
        <v>-100000</v>
      </c>
      <c r="BF75" s="86">
        <f t="shared" si="37"/>
        <v>-100000</v>
      </c>
      <c r="BG75" s="86">
        <f t="shared" si="37"/>
        <v>-100000</v>
      </c>
      <c r="BH75" s="86">
        <f t="shared" si="37"/>
        <v>-100000</v>
      </c>
      <c r="BI75" s="86">
        <f t="shared" si="37"/>
        <v>-100000</v>
      </c>
      <c r="BJ75" s="86">
        <f t="shared" si="37"/>
        <v>-100000</v>
      </c>
      <c r="BK75" s="91">
        <f t="shared" si="32"/>
        <v>-100000</v>
      </c>
      <c r="BL75" s="86">
        <f t="shared" si="33"/>
        <v>-1</v>
      </c>
      <c r="BM75" s="86">
        <f t="shared" si="40"/>
        <v>-100000</v>
      </c>
      <c r="BN75" s="86">
        <f t="shared" si="41"/>
        <v>-100000</v>
      </c>
      <c r="BO75" s="86">
        <f t="shared" si="41"/>
        <v>-100000</v>
      </c>
      <c r="BP75" s="86">
        <f t="shared" si="41"/>
        <v>-100000</v>
      </c>
      <c r="BQ75" s="86">
        <f t="shared" si="41"/>
        <v>-100000</v>
      </c>
      <c r="BR75" s="86">
        <f t="shared" si="38"/>
        <v>-100000</v>
      </c>
      <c r="BS75" s="86">
        <f t="shared" si="38"/>
        <v>-100000</v>
      </c>
      <c r="BT75" s="86">
        <f t="shared" si="38"/>
        <v>-100000</v>
      </c>
      <c r="BU75" s="86">
        <f t="shared" si="38"/>
        <v>-100000</v>
      </c>
      <c r="BV75" s="86">
        <f t="shared" si="38"/>
        <v>-100000</v>
      </c>
      <c r="BW75" s="86"/>
      <c r="BX75" s="86"/>
      <c r="BY75" s="86"/>
      <c r="BZ75" s="86"/>
      <c r="CA75" s="86"/>
    </row>
    <row r="76" spans="2:79" ht="13.5">
      <c r="B76" s="15"/>
      <c r="C76" s="16"/>
      <c r="D76" s="17"/>
      <c r="E76" s="17"/>
      <c r="F76" s="17"/>
      <c r="G76" s="18"/>
      <c r="H76" s="19"/>
      <c r="I76" s="20"/>
      <c r="J76" s="21">
        <f t="shared" si="4"/>
      </c>
      <c r="K76" s="22">
        <f t="shared" si="5"/>
      </c>
      <c r="L76" s="23">
        <f t="shared" si="6"/>
      </c>
      <c r="M76" s="22">
        <f t="shared" si="7"/>
      </c>
      <c r="N76" s="24"/>
      <c r="O76" s="25"/>
      <c r="P76" s="25"/>
      <c r="Q76" s="25"/>
      <c r="R76" s="25"/>
      <c r="S76" s="25"/>
      <c r="T76" s="25"/>
      <c r="U76" s="25"/>
      <c r="V76" s="31"/>
      <c r="W76" s="183">
        <f t="shared" si="8"/>
      </c>
      <c r="X76" s="27"/>
      <c r="Y76" s="28">
        <f>IF(OR(G76="",$C$2=2),"",VLOOKUP(main!X76,$X$6:$Z$12,2,FALSE))</f>
      </c>
      <c r="Z76" s="29">
        <f>IF(OR(X76="",$C$2=1),"",VLOOKUP(main!X76,$X$6:$Z$12,3,FALSE))</f>
      </c>
      <c r="AA76" s="30"/>
      <c r="AB76" s="24">
        <f>IF(X76="","",IF($C$2=1,main!N76*(main!Y76+1),main!N76+main!Z76+AA76))</f>
      </c>
      <c r="AC76" s="25">
        <f t="shared" si="9"/>
      </c>
      <c r="AD76" s="25">
        <f t="shared" si="10"/>
      </c>
      <c r="AE76" s="25">
        <f t="shared" si="11"/>
      </c>
      <c r="AF76" s="25">
        <f t="shared" si="12"/>
      </c>
      <c r="AG76" s="25">
        <f t="shared" si="13"/>
      </c>
      <c r="AH76" s="25">
        <f t="shared" si="14"/>
      </c>
      <c r="AI76" s="25">
        <f t="shared" si="15"/>
      </c>
      <c r="AJ76" s="31">
        <f t="shared" si="16"/>
      </c>
      <c r="AK76" s="32">
        <f t="shared" si="17"/>
        <v>0</v>
      </c>
      <c r="AL76" s="33">
        <f t="shared" si="18"/>
      </c>
      <c r="AM76" s="26">
        <f t="shared" si="19"/>
      </c>
      <c r="AN76" s="34">
        <f t="shared" si="20"/>
      </c>
      <c r="AO76" s="35">
        <f t="shared" si="21"/>
      </c>
      <c r="AQ76" s="92">
        <f t="shared" si="22"/>
        <v>-1</v>
      </c>
      <c r="AR76" s="90">
        <f t="shared" si="23"/>
        <v>-100000</v>
      </c>
      <c r="AS76" s="90">
        <f t="shared" si="24"/>
        <v>-100000</v>
      </c>
      <c r="AT76" s="90">
        <f t="shared" si="25"/>
        <v>-100000</v>
      </c>
      <c r="AU76" s="90">
        <v>-100000</v>
      </c>
      <c r="AV76" s="91">
        <f t="shared" si="26"/>
        <v>-1</v>
      </c>
      <c r="AW76" s="90">
        <f t="shared" si="27"/>
        <v>-100000</v>
      </c>
      <c r="AX76" s="90">
        <f t="shared" si="28"/>
        <v>-100000</v>
      </c>
      <c r="AY76" s="90">
        <f t="shared" si="29"/>
        <v>-100000</v>
      </c>
      <c r="AZ76" s="86">
        <f t="shared" si="30"/>
        <v>-1</v>
      </c>
      <c r="BA76" s="86">
        <f t="shared" si="39"/>
        <v>-100000</v>
      </c>
      <c r="BB76" s="86">
        <f t="shared" si="37"/>
        <v>-100000</v>
      </c>
      <c r="BC76" s="86">
        <f t="shared" si="37"/>
        <v>-100000</v>
      </c>
      <c r="BD76" s="86">
        <f t="shared" si="37"/>
        <v>-100000</v>
      </c>
      <c r="BE76" s="86">
        <f t="shared" si="37"/>
        <v>-100000</v>
      </c>
      <c r="BF76" s="86">
        <f t="shared" si="37"/>
        <v>-100000</v>
      </c>
      <c r="BG76" s="86">
        <f t="shared" si="37"/>
        <v>-100000</v>
      </c>
      <c r="BH76" s="86">
        <f t="shared" si="37"/>
        <v>-100000</v>
      </c>
      <c r="BI76" s="86">
        <f t="shared" si="37"/>
        <v>-100000</v>
      </c>
      <c r="BJ76" s="86">
        <f t="shared" si="37"/>
        <v>-100000</v>
      </c>
      <c r="BK76" s="91">
        <f t="shared" si="32"/>
        <v>-100000</v>
      </c>
      <c r="BL76" s="86">
        <f t="shared" si="33"/>
        <v>-1</v>
      </c>
      <c r="BM76" s="86">
        <f t="shared" si="40"/>
        <v>-100000</v>
      </c>
      <c r="BN76" s="86">
        <f t="shared" si="41"/>
        <v>-100000</v>
      </c>
      <c r="BO76" s="86">
        <f t="shared" si="41"/>
        <v>-100000</v>
      </c>
      <c r="BP76" s="86">
        <f t="shared" si="41"/>
        <v>-100000</v>
      </c>
      <c r="BQ76" s="86">
        <f t="shared" si="41"/>
        <v>-100000</v>
      </c>
      <c r="BR76" s="86">
        <f t="shared" si="38"/>
        <v>-100000</v>
      </c>
      <c r="BS76" s="86">
        <f t="shared" si="38"/>
        <v>-100000</v>
      </c>
      <c r="BT76" s="86">
        <f t="shared" si="38"/>
        <v>-100000</v>
      </c>
      <c r="BU76" s="86">
        <f t="shared" si="38"/>
        <v>-100000</v>
      </c>
      <c r="BV76" s="86">
        <f t="shared" si="38"/>
        <v>-100000</v>
      </c>
      <c r="BW76" s="86"/>
      <c r="BX76" s="86"/>
      <c r="BY76" s="86"/>
      <c r="BZ76" s="86"/>
      <c r="CA76" s="86"/>
    </row>
    <row r="77" spans="2:79" ht="13.5">
      <c r="B77" s="15"/>
      <c r="C77" s="16"/>
      <c r="D77" s="17"/>
      <c r="E77" s="17"/>
      <c r="F77" s="17"/>
      <c r="G77" s="18"/>
      <c r="H77" s="19"/>
      <c r="I77" s="20"/>
      <c r="J77" s="21">
        <f t="shared" si="4"/>
      </c>
      <c r="K77" s="22">
        <f t="shared" si="5"/>
      </c>
      <c r="L77" s="23">
        <f t="shared" si="6"/>
      </c>
      <c r="M77" s="22">
        <f t="shared" si="7"/>
      </c>
      <c r="N77" s="24"/>
      <c r="O77" s="25"/>
      <c r="P77" s="25"/>
      <c r="Q77" s="25"/>
      <c r="R77" s="25"/>
      <c r="S77" s="25"/>
      <c r="T77" s="25"/>
      <c r="U77" s="25"/>
      <c r="V77" s="31"/>
      <c r="W77" s="183">
        <f t="shared" si="8"/>
      </c>
      <c r="X77" s="27"/>
      <c r="Y77" s="28">
        <f>IF(OR(G77="",$C$2=2),"",VLOOKUP(main!X77,$X$6:$Z$12,2,FALSE))</f>
      </c>
      <c r="Z77" s="29">
        <f>IF(OR(X77="",$C$2=1),"",VLOOKUP(main!X77,$X$6:$Z$12,3,FALSE))</f>
      </c>
      <c r="AA77" s="30"/>
      <c r="AB77" s="24">
        <f>IF(X77="","",IF($C$2=1,main!N77*(main!Y77+1),main!N77+main!Z77+AA77))</f>
      </c>
      <c r="AC77" s="25">
        <f t="shared" si="9"/>
      </c>
      <c r="AD77" s="25">
        <f t="shared" si="10"/>
      </c>
      <c r="AE77" s="25">
        <f t="shared" si="11"/>
      </c>
      <c r="AF77" s="25">
        <f t="shared" si="12"/>
      </c>
      <c r="AG77" s="25">
        <f t="shared" si="13"/>
      </c>
      <c r="AH77" s="25">
        <f t="shared" si="14"/>
      </c>
      <c r="AI77" s="25">
        <f t="shared" si="15"/>
      </c>
      <c r="AJ77" s="31">
        <f t="shared" si="16"/>
      </c>
      <c r="AK77" s="32">
        <f t="shared" si="17"/>
        <v>0</v>
      </c>
      <c r="AL77" s="33">
        <f t="shared" si="18"/>
      </c>
      <c r="AM77" s="26">
        <f t="shared" si="19"/>
      </c>
      <c r="AN77" s="34">
        <f t="shared" si="20"/>
      </c>
      <c r="AO77" s="35">
        <f t="shared" si="21"/>
      </c>
      <c r="AQ77" s="92">
        <f t="shared" si="22"/>
        <v>-1</v>
      </c>
      <c r="AR77" s="90">
        <f t="shared" si="23"/>
        <v>-100000</v>
      </c>
      <c r="AS77" s="90">
        <f t="shared" si="24"/>
        <v>-100000</v>
      </c>
      <c r="AT77" s="90">
        <f t="shared" si="25"/>
        <v>-100000</v>
      </c>
      <c r="AU77" s="90">
        <v>-100000</v>
      </c>
      <c r="AV77" s="91">
        <f t="shared" si="26"/>
        <v>-1</v>
      </c>
      <c r="AW77" s="90">
        <f t="shared" si="27"/>
        <v>-100000</v>
      </c>
      <c r="AX77" s="90">
        <f t="shared" si="28"/>
        <v>-100000</v>
      </c>
      <c r="AY77" s="90">
        <f t="shared" si="29"/>
        <v>-100000</v>
      </c>
      <c r="AZ77" s="86">
        <f t="shared" si="30"/>
        <v>-1</v>
      </c>
      <c r="BA77" s="86">
        <f t="shared" si="39"/>
        <v>-100000</v>
      </c>
      <c r="BB77" s="86">
        <f t="shared" si="37"/>
        <v>-100000</v>
      </c>
      <c r="BC77" s="86">
        <f t="shared" si="37"/>
        <v>-100000</v>
      </c>
      <c r="BD77" s="86">
        <f t="shared" si="37"/>
        <v>-100000</v>
      </c>
      <c r="BE77" s="86">
        <f t="shared" si="37"/>
        <v>-100000</v>
      </c>
      <c r="BF77" s="86">
        <f t="shared" si="37"/>
        <v>-100000</v>
      </c>
      <c r="BG77" s="86">
        <f t="shared" si="37"/>
        <v>-100000</v>
      </c>
      <c r="BH77" s="86">
        <f t="shared" si="37"/>
        <v>-100000</v>
      </c>
      <c r="BI77" s="86">
        <f t="shared" si="37"/>
        <v>-100000</v>
      </c>
      <c r="BJ77" s="86">
        <f t="shared" si="37"/>
        <v>-100000</v>
      </c>
      <c r="BK77" s="91">
        <f t="shared" si="32"/>
        <v>-100000</v>
      </c>
      <c r="BL77" s="86">
        <f t="shared" si="33"/>
        <v>-1</v>
      </c>
      <c r="BM77" s="86">
        <f t="shared" si="40"/>
        <v>-100000</v>
      </c>
      <c r="BN77" s="86">
        <f t="shared" si="41"/>
        <v>-100000</v>
      </c>
      <c r="BO77" s="86">
        <f t="shared" si="41"/>
        <v>-100000</v>
      </c>
      <c r="BP77" s="86">
        <f t="shared" si="41"/>
        <v>-100000</v>
      </c>
      <c r="BQ77" s="86">
        <f t="shared" si="41"/>
        <v>-100000</v>
      </c>
      <c r="BR77" s="86">
        <f t="shared" si="38"/>
        <v>-100000</v>
      </c>
      <c r="BS77" s="86">
        <f t="shared" si="38"/>
        <v>-100000</v>
      </c>
      <c r="BT77" s="86">
        <f t="shared" si="38"/>
        <v>-100000</v>
      </c>
      <c r="BU77" s="86">
        <f t="shared" si="38"/>
        <v>-100000</v>
      </c>
      <c r="BV77" s="86">
        <f t="shared" si="38"/>
        <v>-100000</v>
      </c>
      <c r="BW77" s="86"/>
      <c r="BX77" s="86"/>
      <c r="BY77" s="86"/>
      <c r="BZ77" s="86"/>
      <c r="CA77" s="86"/>
    </row>
    <row r="78" spans="2:79" ht="13.5">
      <c r="B78" s="15"/>
      <c r="C78" s="16"/>
      <c r="D78" s="17"/>
      <c r="E78" s="17"/>
      <c r="F78" s="17"/>
      <c r="G78" s="18"/>
      <c r="H78" s="19"/>
      <c r="I78" s="20"/>
      <c r="J78" s="21">
        <f t="shared" si="4"/>
      </c>
      <c r="K78" s="22">
        <f t="shared" si="5"/>
      </c>
      <c r="L78" s="23">
        <f t="shared" si="6"/>
      </c>
      <c r="M78" s="22">
        <f t="shared" si="7"/>
      </c>
      <c r="N78" s="24"/>
      <c r="O78" s="25"/>
      <c r="P78" s="25"/>
      <c r="Q78" s="25"/>
      <c r="R78" s="25"/>
      <c r="S78" s="25"/>
      <c r="T78" s="25"/>
      <c r="U78" s="25"/>
      <c r="V78" s="31"/>
      <c r="W78" s="183">
        <f t="shared" si="8"/>
      </c>
      <c r="X78" s="27"/>
      <c r="Y78" s="28">
        <f>IF(OR(G78="",$C$2=2),"",VLOOKUP(main!X78,$X$6:$Z$12,2,FALSE))</f>
      </c>
      <c r="Z78" s="29">
        <f>IF(OR(X78="",$C$2=1),"",VLOOKUP(main!X78,$X$6:$Z$12,3,FALSE))</f>
      </c>
      <c r="AA78" s="30"/>
      <c r="AB78" s="24">
        <f>IF(X78="","",IF($C$2=1,main!N78*(main!Y78+1),main!N78+main!Z78+AA78))</f>
      </c>
      <c r="AC78" s="25">
        <f t="shared" si="9"/>
      </c>
      <c r="AD78" s="25">
        <f t="shared" si="10"/>
      </c>
      <c r="AE78" s="25">
        <f t="shared" si="11"/>
      </c>
      <c r="AF78" s="25">
        <f t="shared" si="12"/>
      </c>
      <c r="AG78" s="25">
        <f t="shared" si="13"/>
      </c>
      <c r="AH78" s="25">
        <f t="shared" si="14"/>
      </c>
      <c r="AI78" s="25">
        <f t="shared" si="15"/>
      </c>
      <c r="AJ78" s="31">
        <f t="shared" si="16"/>
      </c>
      <c r="AK78" s="32">
        <f t="shared" si="17"/>
        <v>0</v>
      </c>
      <c r="AL78" s="33">
        <f t="shared" si="18"/>
      </c>
      <c r="AM78" s="26">
        <f t="shared" si="19"/>
      </c>
      <c r="AN78" s="34">
        <f t="shared" si="20"/>
      </c>
      <c r="AO78" s="35">
        <f t="shared" si="21"/>
      </c>
      <c r="AQ78" s="92">
        <f t="shared" si="22"/>
        <v>-1</v>
      </c>
      <c r="AR78" s="90">
        <f t="shared" si="23"/>
        <v>-100000</v>
      </c>
      <c r="AS78" s="90">
        <f t="shared" si="24"/>
        <v>-100000</v>
      </c>
      <c r="AT78" s="90">
        <f t="shared" si="25"/>
        <v>-100000</v>
      </c>
      <c r="AU78" s="90">
        <v>-100000</v>
      </c>
      <c r="AV78" s="91">
        <f t="shared" si="26"/>
        <v>-1</v>
      </c>
      <c r="AW78" s="90">
        <f t="shared" si="27"/>
        <v>-100000</v>
      </c>
      <c r="AX78" s="90">
        <f t="shared" si="28"/>
        <v>-100000</v>
      </c>
      <c r="AY78" s="90">
        <f t="shared" si="29"/>
        <v>-100000</v>
      </c>
      <c r="AZ78" s="86">
        <f t="shared" si="30"/>
        <v>-1</v>
      </c>
      <c r="BA78" s="86">
        <f t="shared" si="39"/>
        <v>-100000</v>
      </c>
      <c r="BB78" s="86">
        <f t="shared" si="37"/>
        <v>-100000</v>
      </c>
      <c r="BC78" s="86">
        <f t="shared" si="37"/>
        <v>-100000</v>
      </c>
      <c r="BD78" s="86">
        <f t="shared" si="37"/>
        <v>-100000</v>
      </c>
      <c r="BE78" s="86">
        <f t="shared" si="37"/>
        <v>-100000</v>
      </c>
      <c r="BF78" s="86">
        <f t="shared" si="37"/>
        <v>-100000</v>
      </c>
      <c r="BG78" s="86">
        <f t="shared" si="37"/>
        <v>-100000</v>
      </c>
      <c r="BH78" s="86">
        <f t="shared" si="37"/>
        <v>-100000</v>
      </c>
      <c r="BI78" s="86">
        <f t="shared" si="37"/>
        <v>-100000</v>
      </c>
      <c r="BJ78" s="86">
        <f t="shared" si="37"/>
        <v>-100000</v>
      </c>
      <c r="BK78" s="91">
        <f t="shared" si="32"/>
        <v>-100000</v>
      </c>
      <c r="BL78" s="86">
        <f t="shared" si="33"/>
        <v>-1</v>
      </c>
      <c r="BM78" s="86">
        <f t="shared" si="40"/>
        <v>-100000</v>
      </c>
      <c r="BN78" s="86">
        <f t="shared" si="41"/>
        <v>-100000</v>
      </c>
      <c r="BO78" s="86">
        <f t="shared" si="41"/>
        <v>-100000</v>
      </c>
      <c r="BP78" s="86">
        <f t="shared" si="41"/>
        <v>-100000</v>
      </c>
      <c r="BQ78" s="86">
        <f t="shared" si="41"/>
        <v>-100000</v>
      </c>
      <c r="BR78" s="86">
        <f t="shared" si="38"/>
        <v>-100000</v>
      </c>
      <c r="BS78" s="86">
        <f t="shared" si="38"/>
        <v>-100000</v>
      </c>
      <c r="BT78" s="86">
        <f t="shared" si="38"/>
        <v>-100000</v>
      </c>
      <c r="BU78" s="86">
        <f t="shared" si="38"/>
        <v>-100000</v>
      </c>
      <c r="BV78" s="86">
        <f t="shared" si="38"/>
        <v>-100000</v>
      </c>
      <c r="BW78" s="86"/>
      <c r="BX78" s="86"/>
      <c r="BY78" s="86"/>
      <c r="BZ78" s="86"/>
      <c r="CA78" s="86"/>
    </row>
    <row r="79" spans="2:79" ht="13.5">
      <c r="B79" s="15"/>
      <c r="C79" s="16"/>
      <c r="D79" s="17"/>
      <c r="E79" s="17"/>
      <c r="F79" s="17"/>
      <c r="G79" s="18"/>
      <c r="H79" s="19"/>
      <c r="I79" s="20"/>
      <c r="J79" s="21">
        <f t="shared" si="4"/>
      </c>
      <c r="K79" s="22">
        <f t="shared" si="5"/>
      </c>
      <c r="L79" s="23">
        <f t="shared" si="6"/>
      </c>
      <c r="M79" s="22">
        <f t="shared" si="7"/>
      </c>
      <c r="N79" s="24"/>
      <c r="O79" s="25"/>
      <c r="P79" s="25"/>
      <c r="Q79" s="25"/>
      <c r="R79" s="25"/>
      <c r="S79" s="25"/>
      <c r="T79" s="25"/>
      <c r="U79" s="25"/>
      <c r="V79" s="31"/>
      <c r="W79" s="183">
        <f t="shared" si="8"/>
      </c>
      <c r="X79" s="27"/>
      <c r="Y79" s="28">
        <f>IF(OR(G79="",$C$2=2),"",VLOOKUP(main!X79,$X$6:$Z$12,2,FALSE))</f>
      </c>
      <c r="Z79" s="29">
        <f>IF(OR(X79="",$C$2=1),"",VLOOKUP(main!X79,$X$6:$Z$12,3,FALSE))</f>
      </c>
      <c r="AA79" s="30"/>
      <c r="AB79" s="24">
        <f>IF(X79="","",IF($C$2=1,main!N79*(main!Y79+1),main!N79+main!Z79+AA79))</f>
      </c>
      <c r="AC79" s="25">
        <f t="shared" si="9"/>
      </c>
      <c r="AD79" s="25">
        <f t="shared" si="10"/>
      </c>
      <c r="AE79" s="25">
        <f t="shared" si="11"/>
      </c>
      <c r="AF79" s="25">
        <f t="shared" si="12"/>
      </c>
      <c r="AG79" s="25">
        <f t="shared" si="13"/>
      </c>
      <c r="AH79" s="25">
        <f t="shared" si="14"/>
      </c>
      <c r="AI79" s="25">
        <f t="shared" si="15"/>
      </c>
      <c r="AJ79" s="31">
        <f t="shared" si="16"/>
      </c>
      <c r="AK79" s="32">
        <f t="shared" si="17"/>
        <v>0</v>
      </c>
      <c r="AL79" s="33">
        <f t="shared" si="18"/>
      </c>
      <c r="AM79" s="26">
        <f t="shared" si="19"/>
      </c>
      <c r="AN79" s="34">
        <f t="shared" si="20"/>
      </c>
      <c r="AO79" s="35">
        <f t="shared" si="21"/>
      </c>
      <c r="AQ79" s="92">
        <f t="shared" si="22"/>
        <v>-1</v>
      </c>
      <c r="AR79" s="90">
        <f t="shared" si="23"/>
        <v>-100000</v>
      </c>
      <c r="AS79" s="90">
        <f t="shared" si="24"/>
        <v>-100000</v>
      </c>
      <c r="AT79" s="90">
        <f t="shared" si="25"/>
        <v>-100000</v>
      </c>
      <c r="AU79" s="90">
        <v>-100000</v>
      </c>
      <c r="AV79" s="91">
        <f t="shared" si="26"/>
        <v>-1</v>
      </c>
      <c r="AW79" s="90">
        <f t="shared" si="27"/>
        <v>-100000</v>
      </c>
      <c r="AX79" s="90">
        <f t="shared" si="28"/>
        <v>-100000</v>
      </c>
      <c r="AY79" s="90">
        <f t="shared" si="29"/>
        <v>-100000</v>
      </c>
      <c r="AZ79" s="86">
        <f t="shared" si="30"/>
        <v>-1</v>
      </c>
      <c r="BA79" s="86">
        <f t="shared" si="39"/>
        <v>-100000</v>
      </c>
      <c r="BB79" s="86">
        <f t="shared" si="37"/>
        <v>-100000</v>
      </c>
      <c r="BC79" s="86">
        <f t="shared" si="37"/>
        <v>-100000</v>
      </c>
      <c r="BD79" s="86">
        <f t="shared" si="37"/>
        <v>-100000</v>
      </c>
      <c r="BE79" s="86">
        <f t="shared" si="37"/>
        <v>-100000</v>
      </c>
      <c r="BF79" s="86">
        <f t="shared" si="37"/>
        <v>-100000</v>
      </c>
      <c r="BG79" s="86">
        <f t="shared" si="37"/>
        <v>-100000</v>
      </c>
      <c r="BH79" s="86">
        <f t="shared" si="37"/>
        <v>-100000</v>
      </c>
      <c r="BI79" s="86">
        <f t="shared" si="37"/>
        <v>-100000</v>
      </c>
      <c r="BJ79" s="86">
        <f t="shared" si="37"/>
        <v>-100000</v>
      </c>
      <c r="BK79" s="91">
        <f t="shared" si="32"/>
        <v>-100000</v>
      </c>
      <c r="BL79" s="86">
        <f t="shared" si="33"/>
        <v>-1</v>
      </c>
      <c r="BM79" s="86">
        <f t="shared" si="40"/>
        <v>-100000</v>
      </c>
      <c r="BN79" s="86">
        <f t="shared" si="41"/>
        <v>-100000</v>
      </c>
      <c r="BO79" s="86">
        <f t="shared" si="41"/>
        <v>-100000</v>
      </c>
      <c r="BP79" s="86">
        <f t="shared" si="41"/>
        <v>-100000</v>
      </c>
      <c r="BQ79" s="86">
        <f t="shared" si="41"/>
        <v>-100000</v>
      </c>
      <c r="BR79" s="86">
        <f t="shared" si="38"/>
        <v>-100000</v>
      </c>
      <c r="BS79" s="86">
        <f t="shared" si="38"/>
        <v>-100000</v>
      </c>
      <c r="BT79" s="86">
        <f t="shared" si="38"/>
        <v>-100000</v>
      </c>
      <c r="BU79" s="86">
        <f t="shared" si="38"/>
        <v>-100000</v>
      </c>
      <c r="BV79" s="86">
        <f t="shared" si="38"/>
        <v>-100000</v>
      </c>
      <c r="BW79" s="86"/>
      <c r="BX79" s="86"/>
      <c r="BY79" s="86"/>
      <c r="BZ79" s="86"/>
      <c r="CA79" s="86"/>
    </row>
    <row r="80" spans="2:79" ht="13.5">
      <c r="B80" s="15"/>
      <c r="C80" s="16"/>
      <c r="D80" s="17"/>
      <c r="E80" s="17"/>
      <c r="F80" s="17"/>
      <c r="G80" s="18"/>
      <c r="H80" s="19"/>
      <c r="I80" s="20"/>
      <c r="J80" s="21">
        <f aca="true" t="shared" si="42" ref="J80:J121">IF(G80="","",DATEDIF(H80,$G$12+1,"y"))</f>
      </c>
      <c r="K80" s="22">
        <f aca="true" t="shared" si="43" ref="K80:K121">IF(G80="","",DATEDIF(H80,$G$12+1,"ym"))</f>
      </c>
      <c r="L80" s="23">
        <f aca="true" t="shared" si="44" ref="L80:L121">IF(G80="","",DATEDIF(I80,$G$12+1,"y"))</f>
      </c>
      <c r="M80" s="22">
        <f aca="true" t="shared" si="45" ref="M80:M121">IF(G80="","",DATEDIF(I80,$G$12+1,"ym"))</f>
      </c>
      <c r="N80" s="24"/>
      <c r="O80" s="25"/>
      <c r="P80" s="25"/>
      <c r="Q80" s="25"/>
      <c r="R80" s="25"/>
      <c r="S80" s="25"/>
      <c r="T80" s="25"/>
      <c r="U80" s="25"/>
      <c r="V80" s="31"/>
      <c r="W80" s="183">
        <f aca="true" t="shared" si="46" ref="W80:W121">IF(G80="","",SUM(N80:V80))</f>
      </c>
      <c r="X80" s="27"/>
      <c r="Y80" s="28">
        <f>IF(OR(G80="",$C$2=2),"",VLOOKUP(main!X80,$X$6:$Z$12,2,FALSE))</f>
      </c>
      <c r="Z80" s="29">
        <f>IF(OR(X80="",$C$2=1),"",VLOOKUP(main!X80,$X$6:$Z$12,3,FALSE))</f>
      </c>
      <c r="AA80" s="30"/>
      <c r="AB80" s="24">
        <f>IF(X80="","",IF($C$2=1,main!N80*(main!Y80+1),main!N80+main!Z80+AA80))</f>
      </c>
      <c r="AC80" s="25">
        <f aca="true" t="shared" si="47" ref="AC80:AC121">IF(O80="","",O80)</f>
      </c>
      <c r="AD80" s="25">
        <f aca="true" t="shared" si="48" ref="AD80:AD121">IF(P80="","",P80)</f>
      </c>
      <c r="AE80" s="25">
        <f aca="true" t="shared" si="49" ref="AE80:AE121">IF(Q80="","",Q80)</f>
      </c>
      <c r="AF80" s="25">
        <f aca="true" t="shared" si="50" ref="AF80:AF121">IF(R80="","",R80)</f>
      </c>
      <c r="AG80" s="25">
        <f aca="true" t="shared" si="51" ref="AG80:AG121">IF(S80="","",S80)</f>
      </c>
      <c r="AH80" s="25">
        <f aca="true" t="shared" si="52" ref="AH80:AH121">IF(T80="","",T80)</f>
      </c>
      <c r="AI80" s="25">
        <f aca="true" t="shared" si="53" ref="AI80:AI121">IF(U80="","",U80)</f>
      </c>
      <c r="AJ80" s="31">
        <f aca="true" t="shared" si="54" ref="AJ80:AJ121">IF(V80="","",V80)</f>
      </c>
      <c r="AK80" s="32">
        <f aca="true" t="shared" si="55" ref="AK80:AK121">SUM(AB80:AJ80)</f>
        <v>0</v>
      </c>
      <c r="AL80" s="33">
        <f aca="true" t="shared" si="56" ref="AL80:AL121">IF(G80="","",AB80-N80)</f>
      </c>
      <c r="AM80" s="26">
        <f aca="true" t="shared" si="57" ref="AM80:AM121">IF(G80="","",AK80-W80)</f>
      </c>
      <c r="AN80" s="34">
        <f aca="true" t="shared" si="58" ref="AN80:AN121">IF(G80="","",AL80/N80)</f>
      </c>
      <c r="AO80" s="35">
        <f aca="true" t="shared" si="59" ref="AO80:AO121">IF(G80="","",AM80/W80)</f>
      </c>
      <c r="AQ80" s="92">
        <f aca="true" t="shared" si="60" ref="AQ80:AQ121">IF(J80="",-1,J80)</f>
        <v>-1</v>
      </c>
      <c r="AR80" s="90">
        <f aca="true" t="shared" si="61" ref="AR80:AR121">IF(C80=1,W80,-100000)</f>
        <v>-100000</v>
      </c>
      <c r="AS80" s="90">
        <f aca="true" t="shared" si="62" ref="AS80:AS121">IF(C80=2,W80,-100000)</f>
        <v>-100000</v>
      </c>
      <c r="AT80" s="90">
        <f aca="true" t="shared" si="63" ref="AT80:AT121">IF(O80&gt;=$O$12,W80,-100000)</f>
        <v>-100000</v>
      </c>
      <c r="AU80" s="90">
        <v>-100000</v>
      </c>
      <c r="AV80" s="91">
        <f aca="true" t="shared" si="64" ref="AV80:AV121">IF(J80="",-1,J80)</f>
        <v>-1</v>
      </c>
      <c r="AW80" s="90">
        <f aca="true" t="shared" si="65" ref="AW80:AW121">IF(C80=1,N80,-100000)</f>
        <v>-100000</v>
      </c>
      <c r="AX80" s="90">
        <f aca="true" t="shared" si="66" ref="AX80:AX121">IF(C80=2,N80,-100000)</f>
        <v>-100000</v>
      </c>
      <c r="AY80" s="90">
        <f aca="true" t="shared" si="67" ref="AY80:AY121">IF(O80&gt;=$O$12,N80,-100000)</f>
        <v>-100000</v>
      </c>
      <c r="AZ80" s="86">
        <f aca="true" t="shared" si="68" ref="AZ80:AZ121">IF(J80="",-1,J80)</f>
        <v>-1</v>
      </c>
      <c r="BA80" s="86">
        <f t="shared" si="39"/>
        <v>-100000</v>
      </c>
      <c r="BB80" s="86">
        <f t="shared" si="37"/>
        <v>-100000</v>
      </c>
      <c r="BC80" s="86">
        <f t="shared" si="37"/>
        <v>-100000</v>
      </c>
      <c r="BD80" s="86">
        <f t="shared" si="37"/>
        <v>-100000</v>
      </c>
      <c r="BE80" s="86">
        <f t="shared" si="37"/>
        <v>-100000</v>
      </c>
      <c r="BF80" s="86">
        <f t="shared" si="37"/>
        <v>-100000</v>
      </c>
      <c r="BG80" s="86">
        <f t="shared" si="37"/>
        <v>-100000</v>
      </c>
      <c r="BH80" s="86">
        <f t="shared" si="37"/>
        <v>-100000</v>
      </c>
      <c r="BI80" s="86">
        <f t="shared" si="37"/>
        <v>-100000</v>
      </c>
      <c r="BJ80" s="86">
        <f t="shared" si="37"/>
        <v>-100000</v>
      </c>
      <c r="BK80" s="91">
        <f aca="true" t="shared" si="69" ref="BK80:BK143">AU80</f>
        <v>-100000</v>
      </c>
      <c r="BL80" s="86">
        <f aca="true" t="shared" si="70" ref="BL80:BL121">IF(J80="",-1,J80)</f>
        <v>-1</v>
      </c>
      <c r="BM80" s="86">
        <f t="shared" si="40"/>
        <v>-100000</v>
      </c>
      <c r="BN80" s="86">
        <f t="shared" si="41"/>
        <v>-100000</v>
      </c>
      <c r="BO80" s="86">
        <f t="shared" si="41"/>
        <v>-100000</v>
      </c>
      <c r="BP80" s="86">
        <f t="shared" si="41"/>
        <v>-100000</v>
      </c>
      <c r="BQ80" s="86">
        <f t="shared" si="41"/>
        <v>-100000</v>
      </c>
      <c r="BR80" s="86">
        <f t="shared" si="38"/>
        <v>-100000</v>
      </c>
      <c r="BS80" s="86">
        <f t="shared" si="38"/>
        <v>-100000</v>
      </c>
      <c r="BT80" s="86">
        <f t="shared" si="38"/>
        <v>-100000</v>
      </c>
      <c r="BU80" s="86">
        <f t="shared" si="38"/>
        <v>-100000</v>
      </c>
      <c r="BV80" s="86">
        <f t="shared" si="38"/>
        <v>-100000</v>
      </c>
      <c r="BW80" s="86"/>
      <c r="BX80" s="86"/>
      <c r="BY80" s="86"/>
      <c r="BZ80" s="86"/>
      <c r="CA80" s="86"/>
    </row>
    <row r="81" spans="2:79" ht="13.5">
      <c r="B81" s="15"/>
      <c r="C81" s="16"/>
      <c r="D81" s="17"/>
      <c r="E81" s="17"/>
      <c r="F81" s="17"/>
      <c r="G81" s="18"/>
      <c r="H81" s="19"/>
      <c r="I81" s="20"/>
      <c r="J81" s="21">
        <f t="shared" si="42"/>
      </c>
      <c r="K81" s="22">
        <f t="shared" si="43"/>
      </c>
      <c r="L81" s="23">
        <f t="shared" si="44"/>
      </c>
      <c r="M81" s="22">
        <f t="shared" si="45"/>
      </c>
      <c r="N81" s="24"/>
      <c r="O81" s="25"/>
      <c r="P81" s="25"/>
      <c r="Q81" s="25"/>
      <c r="R81" s="25"/>
      <c r="S81" s="25"/>
      <c r="T81" s="25"/>
      <c r="U81" s="25"/>
      <c r="V81" s="31"/>
      <c r="W81" s="183">
        <f t="shared" si="46"/>
      </c>
      <c r="X81" s="27"/>
      <c r="Y81" s="28">
        <f>IF(OR(G81="",$C$2=2),"",VLOOKUP(main!X81,$X$6:$Z$12,2,FALSE))</f>
      </c>
      <c r="Z81" s="29">
        <f>IF(OR(X81="",$C$2=1),"",VLOOKUP(main!X81,$X$6:$Z$12,3,FALSE))</f>
      </c>
      <c r="AA81" s="30"/>
      <c r="AB81" s="24">
        <f>IF(X81="","",IF($C$2=1,main!N81*(main!Y81+1),main!N81+main!Z81+AA81))</f>
      </c>
      <c r="AC81" s="25">
        <f t="shared" si="47"/>
      </c>
      <c r="AD81" s="25">
        <f t="shared" si="48"/>
      </c>
      <c r="AE81" s="25">
        <f t="shared" si="49"/>
      </c>
      <c r="AF81" s="25">
        <f t="shared" si="50"/>
      </c>
      <c r="AG81" s="25">
        <f t="shared" si="51"/>
      </c>
      <c r="AH81" s="25">
        <f t="shared" si="52"/>
      </c>
      <c r="AI81" s="25">
        <f t="shared" si="53"/>
      </c>
      <c r="AJ81" s="31">
        <f t="shared" si="54"/>
      </c>
      <c r="AK81" s="32">
        <f t="shared" si="55"/>
        <v>0</v>
      </c>
      <c r="AL81" s="33">
        <f t="shared" si="56"/>
      </c>
      <c r="AM81" s="26">
        <f t="shared" si="57"/>
      </c>
      <c r="AN81" s="34">
        <f t="shared" si="58"/>
      </c>
      <c r="AO81" s="35">
        <f t="shared" si="59"/>
      </c>
      <c r="AQ81" s="92">
        <f t="shared" si="60"/>
        <v>-1</v>
      </c>
      <c r="AR81" s="90">
        <f t="shared" si="61"/>
        <v>-100000</v>
      </c>
      <c r="AS81" s="90">
        <f t="shared" si="62"/>
        <v>-100000</v>
      </c>
      <c r="AT81" s="90">
        <f t="shared" si="63"/>
        <v>-100000</v>
      </c>
      <c r="AU81" s="90">
        <v>-100000</v>
      </c>
      <c r="AV81" s="91">
        <f t="shared" si="64"/>
        <v>-1</v>
      </c>
      <c r="AW81" s="90">
        <f t="shared" si="65"/>
        <v>-100000</v>
      </c>
      <c r="AX81" s="90">
        <f t="shared" si="66"/>
        <v>-100000</v>
      </c>
      <c r="AY81" s="90">
        <f t="shared" si="67"/>
        <v>-100000</v>
      </c>
      <c r="AZ81" s="86">
        <f t="shared" si="68"/>
        <v>-1</v>
      </c>
      <c r="BA81" s="86">
        <f t="shared" si="39"/>
        <v>-100000</v>
      </c>
      <c r="BB81" s="86">
        <f t="shared" si="37"/>
        <v>-100000</v>
      </c>
      <c r="BC81" s="86">
        <f t="shared" si="37"/>
        <v>-100000</v>
      </c>
      <c r="BD81" s="86">
        <f t="shared" si="37"/>
        <v>-100000</v>
      </c>
      <c r="BE81" s="86">
        <f t="shared" si="37"/>
        <v>-100000</v>
      </c>
      <c r="BF81" s="86">
        <f t="shared" si="37"/>
        <v>-100000</v>
      </c>
      <c r="BG81" s="86">
        <f t="shared" si="37"/>
        <v>-100000</v>
      </c>
      <c r="BH81" s="86">
        <f t="shared" si="37"/>
        <v>-100000</v>
      </c>
      <c r="BI81" s="86">
        <f t="shared" si="37"/>
        <v>-100000</v>
      </c>
      <c r="BJ81" s="86">
        <f t="shared" si="37"/>
        <v>-100000</v>
      </c>
      <c r="BK81" s="91">
        <f t="shared" si="69"/>
        <v>-100000</v>
      </c>
      <c r="BL81" s="86">
        <f t="shared" si="70"/>
        <v>-1</v>
      </c>
      <c r="BM81" s="86">
        <f t="shared" si="40"/>
        <v>-100000</v>
      </c>
      <c r="BN81" s="86">
        <f t="shared" si="41"/>
        <v>-100000</v>
      </c>
      <c r="BO81" s="86">
        <f t="shared" si="41"/>
        <v>-100000</v>
      </c>
      <c r="BP81" s="86">
        <f t="shared" si="41"/>
        <v>-100000</v>
      </c>
      <c r="BQ81" s="86">
        <f t="shared" si="41"/>
        <v>-100000</v>
      </c>
      <c r="BR81" s="86">
        <f t="shared" si="38"/>
        <v>-100000</v>
      </c>
      <c r="BS81" s="86">
        <f t="shared" si="38"/>
        <v>-100000</v>
      </c>
      <c r="BT81" s="86">
        <f t="shared" si="38"/>
        <v>-100000</v>
      </c>
      <c r="BU81" s="86">
        <f t="shared" si="38"/>
        <v>-100000</v>
      </c>
      <c r="BV81" s="86">
        <f t="shared" si="38"/>
        <v>-100000</v>
      </c>
      <c r="BW81" s="86"/>
      <c r="BX81" s="86"/>
      <c r="BY81" s="86"/>
      <c r="BZ81" s="86"/>
      <c r="CA81" s="86"/>
    </row>
    <row r="82" spans="2:79" ht="13.5">
      <c r="B82" s="15"/>
      <c r="C82" s="16"/>
      <c r="D82" s="17"/>
      <c r="E82" s="17"/>
      <c r="F82" s="17"/>
      <c r="G82" s="18"/>
      <c r="H82" s="19"/>
      <c r="I82" s="20"/>
      <c r="J82" s="21">
        <f t="shared" si="42"/>
      </c>
      <c r="K82" s="22">
        <f t="shared" si="43"/>
      </c>
      <c r="L82" s="23">
        <f t="shared" si="44"/>
      </c>
      <c r="M82" s="22">
        <f t="shared" si="45"/>
      </c>
      <c r="N82" s="24"/>
      <c r="O82" s="25"/>
      <c r="P82" s="25"/>
      <c r="Q82" s="25"/>
      <c r="R82" s="25"/>
      <c r="S82" s="25"/>
      <c r="T82" s="25"/>
      <c r="U82" s="25"/>
      <c r="V82" s="31"/>
      <c r="W82" s="183">
        <f t="shared" si="46"/>
      </c>
      <c r="X82" s="27"/>
      <c r="Y82" s="28">
        <f>IF(OR(G82="",$C$2=2),"",VLOOKUP(main!X82,$X$6:$Z$12,2,FALSE))</f>
      </c>
      <c r="Z82" s="29">
        <f>IF(OR(X82="",$C$2=1),"",VLOOKUP(main!X82,$X$6:$Z$12,3,FALSE))</f>
      </c>
      <c r="AA82" s="30"/>
      <c r="AB82" s="24">
        <f>IF(X82="","",IF($C$2=1,main!N82*(main!Y82+1),main!N82+main!Z82+AA82))</f>
      </c>
      <c r="AC82" s="25">
        <f t="shared" si="47"/>
      </c>
      <c r="AD82" s="25">
        <f t="shared" si="48"/>
      </c>
      <c r="AE82" s="25">
        <f t="shared" si="49"/>
      </c>
      <c r="AF82" s="25">
        <f t="shared" si="50"/>
      </c>
      <c r="AG82" s="25">
        <f t="shared" si="51"/>
      </c>
      <c r="AH82" s="25">
        <f t="shared" si="52"/>
      </c>
      <c r="AI82" s="25">
        <f t="shared" si="53"/>
      </c>
      <c r="AJ82" s="31">
        <f t="shared" si="54"/>
      </c>
      <c r="AK82" s="32">
        <f t="shared" si="55"/>
        <v>0</v>
      </c>
      <c r="AL82" s="33">
        <f t="shared" si="56"/>
      </c>
      <c r="AM82" s="26">
        <f t="shared" si="57"/>
      </c>
      <c r="AN82" s="34">
        <f t="shared" si="58"/>
      </c>
      <c r="AO82" s="35">
        <f t="shared" si="59"/>
      </c>
      <c r="AQ82" s="92">
        <f t="shared" si="60"/>
        <v>-1</v>
      </c>
      <c r="AR82" s="90">
        <f t="shared" si="61"/>
        <v>-100000</v>
      </c>
      <c r="AS82" s="90">
        <f t="shared" si="62"/>
        <v>-100000</v>
      </c>
      <c r="AT82" s="90">
        <f t="shared" si="63"/>
        <v>-100000</v>
      </c>
      <c r="AU82" s="90">
        <v>-100000</v>
      </c>
      <c r="AV82" s="91">
        <f t="shared" si="64"/>
        <v>-1</v>
      </c>
      <c r="AW82" s="90">
        <f t="shared" si="65"/>
        <v>-100000</v>
      </c>
      <c r="AX82" s="90">
        <f t="shared" si="66"/>
        <v>-100000</v>
      </c>
      <c r="AY82" s="90">
        <f t="shared" si="67"/>
        <v>-100000</v>
      </c>
      <c r="AZ82" s="86">
        <f t="shared" si="68"/>
        <v>-1</v>
      </c>
      <c r="BA82" s="86">
        <f t="shared" si="39"/>
        <v>-100000</v>
      </c>
      <c r="BB82" s="86">
        <f t="shared" si="37"/>
        <v>-100000</v>
      </c>
      <c r="BC82" s="86">
        <f t="shared" si="37"/>
        <v>-100000</v>
      </c>
      <c r="BD82" s="86">
        <f t="shared" si="37"/>
        <v>-100000</v>
      </c>
      <c r="BE82" s="86">
        <f t="shared" si="37"/>
        <v>-100000</v>
      </c>
      <c r="BF82" s="86">
        <f t="shared" si="37"/>
        <v>-100000</v>
      </c>
      <c r="BG82" s="86">
        <f t="shared" si="37"/>
        <v>-100000</v>
      </c>
      <c r="BH82" s="86">
        <f t="shared" si="37"/>
        <v>-100000</v>
      </c>
      <c r="BI82" s="86">
        <f t="shared" si="37"/>
        <v>-100000</v>
      </c>
      <c r="BJ82" s="86">
        <f t="shared" si="37"/>
        <v>-100000</v>
      </c>
      <c r="BK82" s="91">
        <f t="shared" si="69"/>
        <v>-100000</v>
      </c>
      <c r="BL82" s="86">
        <f t="shared" si="70"/>
        <v>-1</v>
      </c>
      <c r="BM82" s="86">
        <f t="shared" si="40"/>
        <v>-100000</v>
      </c>
      <c r="BN82" s="86">
        <f t="shared" si="41"/>
        <v>-100000</v>
      </c>
      <c r="BO82" s="86">
        <f t="shared" si="41"/>
        <v>-100000</v>
      </c>
      <c r="BP82" s="86">
        <f t="shared" si="41"/>
        <v>-100000</v>
      </c>
      <c r="BQ82" s="86">
        <f t="shared" si="41"/>
        <v>-100000</v>
      </c>
      <c r="BR82" s="86">
        <f t="shared" si="38"/>
        <v>-100000</v>
      </c>
      <c r="BS82" s="86">
        <f t="shared" si="38"/>
        <v>-100000</v>
      </c>
      <c r="BT82" s="86">
        <f t="shared" si="38"/>
        <v>-100000</v>
      </c>
      <c r="BU82" s="86">
        <f t="shared" si="38"/>
        <v>-100000</v>
      </c>
      <c r="BV82" s="86">
        <f t="shared" si="38"/>
        <v>-100000</v>
      </c>
      <c r="BW82" s="86"/>
      <c r="BX82" s="86"/>
      <c r="BY82" s="86"/>
      <c r="BZ82" s="86"/>
      <c r="CA82" s="86"/>
    </row>
    <row r="83" spans="2:79" ht="13.5">
      <c r="B83" s="15"/>
      <c r="C83" s="16"/>
      <c r="D83" s="17"/>
      <c r="E83" s="17"/>
      <c r="F83" s="17"/>
      <c r="G83" s="18"/>
      <c r="H83" s="19"/>
      <c r="I83" s="20"/>
      <c r="J83" s="21">
        <f t="shared" si="42"/>
      </c>
      <c r="K83" s="22">
        <f t="shared" si="43"/>
      </c>
      <c r="L83" s="23">
        <f t="shared" si="44"/>
      </c>
      <c r="M83" s="22">
        <f t="shared" si="45"/>
      </c>
      <c r="N83" s="24"/>
      <c r="O83" s="25"/>
      <c r="P83" s="25"/>
      <c r="Q83" s="25"/>
      <c r="R83" s="25"/>
      <c r="S83" s="25"/>
      <c r="T83" s="25"/>
      <c r="U83" s="25"/>
      <c r="V83" s="31"/>
      <c r="W83" s="183">
        <f t="shared" si="46"/>
      </c>
      <c r="X83" s="27"/>
      <c r="Y83" s="28">
        <f>IF(OR(G83="",$C$2=2),"",VLOOKUP(main!X83,$X$6:$Z$12,2,FALSE))</f>
      </c>
      <c r="Z83" s="29">
        <f>IF(OR(X83="",$C$2=1),"",VLOOKUP(main!X83,$X$6:$Z$12,3,FALSE))</f>
      </c>
      <c r="AA83" s="30"/>
      <c r="AB83" s="24">
        <f>IF(X83="","",IF($C$2=1,main!N83*(main!Y83+1),main!N83+main!Z83+AA83))</f>
      </c>
      <c r="AC83" s="25">
        <f t="shared" si="47"/>
      </c>
      <c r="AD83" s="25">
        <f t="shared" si="48"/>
      </c>
      <c r="AE83" s="25">
        <f t="shared" si="49"/>
      </c>
      <c r="AF83" s="25">
        <f t="shared" si="50"/>
      </c>
      <c r="AG83" s="25">
        <f t="shared" si="51"/>
      </c>
      <c r="AH83" s="25">
        <f t="shared" si="52"/>
      </c>
      <c r="AI83" s="25">
        <f t="shared" si="53"/>
      </c>
      <c r="AJ83" s="31">
        <f t="shared" si="54"/>
      </c>
      <c r="AK83" s="32">
        <f t="shared" si="55"/>
        <v>0</v>
      </c>
      <c r="AL83" s="33">
        <f t="shared" si="56"/>
      </c>
      <c r="AM83" s="26">
        <f t="shared" si="57"/>
      </c>
      <c r="AN83" s="34">
        <f t="shared" si="58"/>
      </c>
      <c r="AO83" s="35">
        <f t="shared" si="59"/>
      </c>
      <c r="AQ83" s="92">
        <f t="shared" si="60"/>
        <v>-1</v>
      </c>
      <c r="AR83" s="90">
        <f t="shared" si="61"/>
        <v>-100000</v>
      </c>
      <c r="AS83" s="90">
        <f t="shared" si="62"/>
        <v>-100000</v>
      </c>
      <c r="AT83" s="90">
        <f t="shared" si="63"/>
        <v>-100000</v>
      </c>
      <c r="AU83" s="90">
        <v>-100000</v>
      </c>
      <c r="AV83" s="91">
        <f t="shared" si="64"/>
        <v>-1</v>
      </c>
      <c r="AW83" s="90">
        <f t="shared" si="65"/>
        <v>-100000</v>
      </c>
      <c r="AX83" s="90">
        <f t="shared" si="66"/>
        <v>-100000</v>
      </c>
      <c r="AY83" s="90">
        <f t="shared" si="67"/>
        <v>-100000</v>
      </c>
      <c r="AZ83" s="86">
        <f t="shared" si="68"/>
        <v>-1</v>
      </c>
      <c r="BA83" s="86">
        <f t="shared" si="39"/>
        <v>-100000</v>
      </c>
      <c r="BB83" s="86">
        <f t="shared" si="37"/>
        <v>-100000</v>
      </c>
      <c r="BC83" s="86">
        <f t="shared" si="37"/>
        <v>-100000</v>
      </c>
      <c r="BD83" s="86">
        <f t="shared" si="37"/>
        <v>-100000</v>
      </c>
      <c r="BE83" s="86">
        <f t="shared" si="37"/>
        <v>-100000</v>
      </c>
      <c r="BF83" s="86">
        <f t="shared" si="37"/>
        <v>-100000</v>
      </c>
      <c r="BG83" s="86">
        <f t="shared" si="37"/>
        <v>-100000</v>
      </c>
      <c r="BH83" s="86">
        <f t="shared" si="37"/>
        <v>-100000</v>
      </c>
      <c r="BI83" s="86">
        <f t="shared" si="37"/>
        <v>-100000</v>
      </c>
      <c r="BJ83" s="86">
        <f t="shared" si="37"/>
        <v>-100000</v>
      </c>
      <c r="BK83" s="91">
        <f t="shared" si="69"/>
        <v>-100000</v>
      </c>
      <c r="BL83" s="86">
        <f t="shared" si="70"/>
        <v>-1</v>
      </c>
      <c r="BM83" s="86">
        <f t="shared" si="40"/>
        <v>-100000</v>
      </c>
      <c r="BN83" s="86">
        <f t="shared" si="41"/>
        <v>-100000</v>
      </c>
      <c r="BO83" s="86">
        <f t="shared" si="41"/>
        <v>-100000</v>
      </c>
      <c r="BP83" s="86">
        <f t="shared" si="41"/>
        <v>-100000</v>
      </c>
      <c r="BQ83" s="86">
        <f t="shared" si="41"/>
        <v>-100000</v>
      </c>
      <c r="BR83" s="86">
        <f aca="true" t="shared" si="71" ref="BR83:BV92">IF($E83=BR$14,$N83,-100000)</f>
        <v>-100000</v>
      </c>
      <c r="BS83" s="86">
        <f t="shared" si="71"/>
        <v>-100000</v>
      </c>
      <c r="BT83" s="86">
        <f t="shared" si="71"/>
        <v>-100000</v>
      </c>
      <c r="BU83" s="86">
        <f t="shared" si="71"/>
        <v>-100000</v>
      </c>
      <c r="BV83" s="86">
        <f t="shared" si="71"/>
        <v>-100000</v>
      </c>
      <c r="BW83" s="86"/>
      <c r="BX83" s="86"/>
      <c r="BY83" s="86"/>
      <c r="BZ83" s="86"/>
      <c r="CA83" s="86"/>
    </row>
    <row r="84" spans="2:79" ht="13.5">
      <c r="B84" s="15"/>
      <c r="C84" s="16"/>
      <c r="D84" s="17"/>
      <c r="E84" s="17"/>
      <c r="F84" s="17"/>
      <c r="G84" s="18"/>
      <c r="H84" s="19"/>
      <c r="I84" s="20"/>
      <c r="J84" s="21">
        <f t="shared" si="42"/>
      </c>
      <c r="K84" s="22">
        <f t="shared" si="43"/>
      </c>
      <c r="L84" s="23">
        <f t="shared" si="44"/>
      </c>
      <c r="M84" s="22">
        <f t="shared" si="45"/>
      </c>
      <c r="N84" s="24"/>
      <c r="O84" s="25"/>
      <c r="P84" s="25"/>
      <c r="Q84" s="25"/>
      <c r="R84" s="25"/>
      <c r="S84" s="25"/>
      <c r="T84" s="25"/>
      <c r="U84" s="25"/>
      <c r="V84" s="31"/>
      <c r="W84" s="183">
        <f t="shared" si="46"/>
      </c>
      <c r="X84" s="27"/>
      <c r="Y84" s="28">
        <f>IF(OR(G84="",$C$2=2),"",VLOOKUP(main!X84,$X$6:$Z$12,2,FALSE))</f>
      </c>
      <c r="Z84" s="29">
        <f>IF(OR(X84="",$C$2=1),"",VLOOKUP(main!X84,$X$6:$Z$12,3,FALSE))</f>
      </c>
      <c r="AA84" s="30"/>
      <c r="AB84" s="24">
        <f>IF(X84="","",IF($C$2=1,main!N84*(main!Y84+1),main!N84+main!Z84+AA84))</f>
      </c>
      <c r="AC84" s="25">
        <f t="shared" si="47"/>
      </c>
      <c r="AD84" s="25">
        <f t="shared" si="48"/>
      </c>
      <c r="AE84" s="25">
        <f t="shared" si="49"/>
      </c>
      <c r="AF84" s="25">
        <f t="shared" si="50"/>
      </c>
      <c r="AG84" s="25">
        <f t="shared" si="51"/>
      </c>
      <c r="AH84" s="25">
        <f t="shared" si="52"/>
      </c>
      <c r="AI84" s="25">
        <f t="shared" si="53"/>
      </c>
      <c r="AJ84" s="31">
        <f t="shared" si="54"/>
      </c>
      <c r="AK84" s="32">
        <f t="shared" si="55"/>
        <v>0</v>
      </c>
      <c r="AL84" s="33">
        <f t="shared" si="56"/>
      </c>
      <c r="AM84" s="26">
        <f t="shared" si="57"/>
      </c>
      <c r="AN84" s="34">
        <f t="shared" si="58"/>
      </c>
      <c r="AO84" s="35">
        <f t="shared" si="59"/>
      </c>
      <c r="AQ84" s="92">
        <f t="shared" si="60"/>
        <v>-1</v>
      </c>
      <c r="AR84" s="90">
        <f t="shared" si="61"/>
        <v>-100000</v>
      </c>
      <c r="AS84" s="90">
        <f t="shared" si="62"/>
        <v>-100000</v>
      </c>
      <c r="AT84" s="90">
        <f t="shared" si="63"/>
        <v>-100000</v>
      </c>
      <c r="AU84" s="90">
        <v>-100000</v>
      </c>
      <c r="AV84" s="91">
        <f t="shared" si="64"/>
        <v>-1</v>
      </c>
      <c r="AW84" s="90">
        <f t="shared" si="65"/>
        <v>-100000</v>
      </c>
      <c r="AX84" s="90">
        <f t="shared" si="66"/>
        <v>-100000</v>
      </c>
      <c r="AY84" s="90">
        <f t="shared" si="67"/>
        <v>-100000</v>
      </c>
      <c r="AZ84" s="86">
        <f t="shared" si="68"/>
        <v>-1</v>
      </c>
      <c r="BA84" s="86">
        <f t="shared" si="39"/>
        <v>-100000</v>
      </c>
      <c r="BB84" s="86">
        <f t="shared" si="37"/>
        <v>-100000</v>
      </c>
      <c r="BC84" s="86">
        <f t="shared" si="37"/>
        <v>-100000</v>
      </c>
      <c r="BD84" s="86">
        <f t="shared" si="37"/>
        <v>-100000</v>
      </c>
      <c r="BE84" s="86">
        <f t="shared" si="37"/>
        <v>-100000</v>
      </c>
      <c r="BF84" s="86">
        <f t="shared" si="37"/>
        <v>-100000</v>
      </c>
      <c r="BG84" s="86">
        <f t="shared" si="37"/>
        <v>-100000</v>
      </c>
      <c r="BH84" s="86">
        <f t="shared" si="37"/>
        <v>-100000</v>
      </c>
      <c r="BI84" s="86">
        <f t="shared" si="37"/>
        <v>-100000</v>
      </c>
      <c r="BJ84" s="86">
        <f t="shared" si="37"/>
        <v>-100000</v>
      </c>
      <c r="BK84" s="91">
        <f t="shared" si="69"/>
        <v>-100000</v>
      </c>
      <c r="BL84" s="86">
        <f t="shared" si="70"/>
        <v>-1</v>
      </c>
      <c r="BM84" s="86">
        <f t="shared" si="40"/>
        <v>-100000</v>
      </c>
      <c r="BN84" s="86">
        <f t="shared" si="41"/>
        <v>-100000</v>
      </c>
      <c r="BO84" s="86">
        <f t="shared" si="41"/>
        <v>-100000</v>
      </c>
      <c r="BP84" s="86">
        <f t="shared" si="41"/>
        <v>-100000</v>
      </c>
      <c r="BQ84" s="86">
        <f t="shared" si="41"/>
        <v>-100000</v>
      </c>
      <c r="BR84" s="86">
        <f t="shared" si="71"/>
        <v>-100000</v>
      </c>
      <c r="BS84" s="86">
        <f t="shared" si="71"/>
        <v>-100000</v>
      </c>
      <c r="BT84" s="86">
        <f t="shared" si="71"/>
        <v>-100000</v>
      </c>
      <c r="BU84" s="86">
        <f t="shared" si="71"/>
        <v>-100000</v>
      </c>
      <c r="BV84" s="86">
        <f t="shared" si="71"/>
        <v>-100000</v>
      </c>
      <c r="BW84" s="86"/>
      <c r="BX84" s="86"/>
      <c r="BY84" s="86"/>
      <c r="BZ84" s="86"/>
      <c r="CA84" s="86"/>
    </row>
    <row r="85" spans="2:79" ht="13.5">
      <c r="B85" s="15"/>
      <c r="C85" s="16"/>
      <c r="D85" s="17"/>
      <c r="E85" s="17"/>
      <c r="F85" s="17"/>
      <c r="G85" s="18"/>
      <c r="H85" s="19"/>
      <c r="I85" s="20"/>
      <c r="J85" s="21">
        <f t="shared" si="42"/>
      </c>
      <c r="K85" s="22">
        <f t="shared" si="43"/>
      </c>
      <c r="L85" s="23">
        <f t="shared" si="44"/>
      </c>
      <c r="M85" s="22">
        <f t="shared" si="45"/>
      </c>
      <c r="N85" s="24"/>
      <c r="O85" s="25"/>
      <c r="P85" s="25"/>
      <c r="Q85" s="25"/>
      <c r="R85" s="25"/>
      <c r="S85" s="25"/>
      <c r="T85" s="25"/>
      <c r="U85" s="25"/>
      <c r="V85" s="31"/>
      <c r="W85" s="183">
        <f t="shared" si="46"/>
      </c>
      <c r="X85" s="27"/>
      <c r="Y85" s="28">
        <f>IF(OR(G85="",$C$2=2),"",VLOOKUP(main!X85,$X$6:$Z$12,2,FALSE))</f>
      </c>
      <c r="Z85" s="29">
        <f>IF(OR(X85="",$C$2=1),"",VLOOKUP(main!X85,$X$6:$Z$12,3,FALSE))</f>
      </c>
      <c r="AA85" s="30"/>
      <c r="AB85" s="24">
        <f>IF(X85="","",IF($C$2=1,main!N85*(main!Y85+1),main!N85+main!Z85+AA85))</f>
      </c>
      <c r="AC85" s="25">
        <f t="shared" si="47"/>
      </c>
      <c r="AD85" s="25">
        <f t="shared" si="48"/>
      </c>
      <c r="AE85" s="25">
        <f t="shared" si="49"/>
      </c>
      <c r="AF85" s="25">
        <f t="shared" si="50"/>
      </c>
      <c r="AG85" s="25">
        <f t="shared" si="51"/>
      </c>
      <c r="AH85" s="25">
        <f t="shared" si="52"/>
      </c>
      <c r="AI85" s="25">
        <f t="shared" si="53"/>
      </c>
      <c r="AJ85" s="31">
        <f t="shared" si="54"/>
      </c>
      <c r="AK85" s="32">
        <f t="shared" si="55"/>
        <v>0</v>
      </c>
      <c r="AL85" s="33">
        <f t="shared" si="56"/>
      </c>
      <c r="AM85" s="26">
        <f t="shared" si="57"/>
      </c>
      <c r="AN85" s="34">
        <f t="shared" si="58"/>
      </c>
      <c r="AO85" s="35">
        <f t="shared" si="59"/>
      </c>
      <c r="AQ85" s="92">
        <f t="shared" si="60"/>
        <v>-1</v>
      </c>
      <c r="AR85" s="90">
        <f t="shared" si="61"/>
        <v>-100000</v>
      </c>
      <c r="AS85" s="90">
        <f t="shared" si="62"/>
        <v>-100000</v>
      </c>
      <c r="AT85" s="90">
        <f t="shared" si="63"/>
        <v>-100000</v>
      </c>
      <c r="AU85" s="90">
        <v>-100000</v>
      </c>
      <c r="AV85" s="91">
        <f t="shared" si="64"/>
        <v>-1</v>
      </c>
      <c r="AW85" s="90">
        <f t="shared" si="65"/>
        <v>-100000</v>
      </c>
      <c r="AX85" s="90">
        <f t="shared" si="66"/>
        <v>-100000</v>
      </c>
      <c r="AY85" s="90">
        <f t="shared" si="67"/>
        <v>-100000</v>
      </c>
      <c r="AZ85" s="86">
        <f t="shared" si="68"/>
        <v>-1</v>
      </c>
      <c r="BA85" s="86">
        <f t="shared" si="39"/>
        <v>-100000</v>
      </c>
      <c r="BB85" s="86">
        <f t="shared" si="37"/>
        <v>-100000</v>
      </c>
      <c r="BC85" s="86">
        <f t="shared" si="37"/>
        <v>-100000</v>
      </c>
      <c r="BD85" s="86">
        <f t="shared" si="37"/>
        <v>-100000</v>
      </c>
      <c r="BE85" s="86">
        <f t="shared" si="37"/>
        <v>-100000</v>
      </c>
      <c r="BF85" s="86">
        <f t="shared" si="37"/>
        <v>-100000</v>
      </c>
      <c r="BG85" s="86">
        <f t="shared" si="37"/>
        <v>-100000</v>
      </c>
      <c r="BH85" s="86">
        <f t="shared" si="37"/>
        <v>-100000</v>
      </c>
      <c r="BI85" s="86">
        <f t="shared" si="37"/>
        <v>-100000</v>
      </c>
      <c r="BJ85" s="86">
        <f t="shared" si="37"/>
        <v>-100000</v>
      </c>
      <c r="BK85" s="91">
        <f t="shared" si="69"/>
        <v>-100000</v>
      </c>
      <c r="BL85" s="86">
        <f t="shared" si="70"/>
        <v>-1</v>
      </c>
      <c r="BM85" s="86">
        <f t="shared" si="40"/>
        <v>-100000</v>
      </c>
      <c r="BN85" s="86">
        <f t="shared" si="41"/>
        <v>-100000</v>
      </c>
      <c r="BO85" s="86">
        <f t="shared" si="41"/>
        <v>-100000</v>
      </c>
      <c r="BP85" s="86">
        <f t="shared" si="41"/>
        <v>-100000</v>
      </c>
      <c r="BQ85" s="86">
        <f t="shared" si="41"/>
        <v>-100000</v>
      </c>
      <c r="BR85" s="86">
        <f t="shared" si="71"/>
        <v>-100000</v>
      </c>
      <c r="BS85" s="86">
        <f t="shared" si="71"/>
        <v>-100000</v>
      </c>
      <c r="BT85" s="86">
        <f t="shared" si="71"/>
        <v>-100000</v>
      </c>
      <c r="BU85" s="86">
        <f t="shared" si="71"/>
        <v>-100000</v>
      </c>
      <c r="BV85" s="86">
        <f t="shared" si="71"/>
        <v>-100000</v>
      </c>
      <c r="BW85" s="86"/>
      <c r="BX85" s="86"/>
      <c r="BY85" s="86"/>
      <c r="BZ85" s="86"/>
      <c r="CA85" s="86"/>
    </row>
    <row r="86" spans="2:79" ht="13.5">
      <c r="B86" s="15"/>
      <c r="C86" s="16"/>
      <c r="D86" s="17"/>
      <c r="E86" s="17"/>
      <c r="F86" s="17"/>
      <c r="G86" s="18"/>
      <c r="H86" s="19"/>
      <c r="I86" s="20"/>
      <c r="J86" s="21">
        <f t="shared" si="42"/>
      </c>
      <c r="K86" s="22">
        <f t="shared" si="43"/>
      </c>
      <c r="L86" s="23">
        <f t="shared" si="44"/>
      </c>
      <c r="M86" s="22">
        <f t="shared" si="45"/>
      </c>
      <c r="N86" s="24"/>
      <c r="O86" s="25"/>
      <c r="P86" s="25"/>
      <c r="Q86" s="25"/>
      <c r="R86" s="25"/>
      <c r="S86" s="25"/>
      <c r="T86" s="25"/>
      <c r="U86" s="25"/>
      <c r="V86" s="31"/>
      <c r="W86" s="183">
        <f t="shared" si="46"/>
      </c>
      <c r="X86" s="27"/>
      <c r="Y86" s="28">
        <f>IF(OR(G86="",$C$2=2),"",VLOOKUP(main!X86,$X$6:$Z$12,2,FALSE))</f>
      </c>
      <c r="Z86" s="29">
        <f>IF(OR(X86="",$C$2=1),"",VLOOKUP(main!X86,$X$6:$Z$12,3,FALSE))</f>
      </c>
      <c r="AA86" s="30"/>
      <c r="AB86" s="24">
        <f>IF(X86="","",IF($C$2=1,main!N86*(main!Y86+1),main!N86+main!Z86+AA86))</f>
      </c>
      <c r="AC86" s="25">
        <f t="shared" si="47"/>
      </c>
      <c r="AD86" s="25">
        <f t="shared" si="48"/>
      </c>
      <c r="AE86" s="25">
        <f t="shared" si="49"/>
      </c>
      <c r="AF86" s="25">
        <f t="shared" si="50"/>
      </c>
      <c r="AG86" s="25">
        <f t="shared" si="51"/>
      </c>
      <c r="AH86" s="25">
        <f t="shared" si="52"/>
      </c>
      <c r="AI86" s="25">
        <f t="shared" si="53"/>
      </c>
      <c r="AJ86" s="31">
        <f t="shared" si="54"/>
      </c>
      <c r="AK86" s="32">
        <f t="shared" si="55"/>
        <v>0</v>
      </c>
      <c r="AL86" s="33">
        <f t="shared" si="56"/>
      </c>
      <c r="AM86" s="26">
        <f t="shared" si="57"/>
      </c>
      <c r="AN86" s="34">
        <f t="shared" si="58"/>
      </c>
      <c r="AO86" s="35">
        <f t="shared" si="59"/>
      </c>
      <c r="AQ86" s="92">
        <f t="shared" si="60"/>
        <v>-1</v>
      </c>
      <c r="AR86" s="90">
        <f t="shared" si="61"/>
        <v>-100000</v>
      </c>
      <c r="AS86" s="90">
        <f t="shared" si="62"/>
        <v>-100000</v>
      </c>
      <c r="AT86" s="90">
        <f t="shared" si="63"/>
        <v>-100000</v>
      </c>
      <c r="AU86" s="90">
        <v>-100000</v>
      </c>
      <c r="AV86" s="91">
        <f t="shared" si="64"/>
        <v>-1</v>
      </c>
      <c r="AW86" s="90">
        <f t="shared" si="65"/>
        <v>-100000</v>
      </c>
      <c r="AX86" s="90">
        <f t="shared" si="66"/>
        <v>-100000</v>
      </c>
      <c r="AY86" s="90">
        <f t="shared" si="67"/>
        <v>-100000</v>
      </c>
      <c r="AZ86" s="86">
        <f t="shared" si="68"/>
        <v>-1</v>
      </c>
      <c r="BA86" s="86">
        <f t="shared" si="39"/>
        <v>-100000</v>
      </c>
      <c r="BB86" s="86">
        <f t="shared" si="37"/>
        <v>-100000</v>
      </c>
      <c r="BC86" s="86">
        <f t="shared" si="37"/>
        <v>-100000</v>
      </c>
      <c r="BD86" s="86">
        <f t="shared" si="37"/>
        <v>-100000</v>
      </c>
      <c r="BE86" s="86">
        <f t="shared" si="37"/>
        <v>-100000</v>
      </c>
      <c r="BF86" s="86">
        <f t="shared" si="37"/>
        <v>-100000</v>
      </c>
      <c r="BG86" s="86">
        <f t="shared" si="37"/>
        <v>-100000</v>
      </c>
      <c r="BH86" s="86">
        <f t="shared" si="37"/>
        <v>-100000</v>
      </c>
      <c r="BI86" s="86">
        <f t="shared" si="37"/>
        <v>-100000</v>
      </c>
      <c r="BJ86" s="86">
        <f t="shared" si="37"/>
        <v>-100000</v>
      </c>
      <c r="BK86" s="91">
        <f t="shared" si="69"/>
        <v>-100000</v>
      </c>
      <c r="BL86" s="86">
        <f t="shared" si="70"/>
        <v>-1</v>
      </c>
      <c r="BM86" s="86">
        <f t="shared" si="40"/>
        <v>-100000</v>
      </c>
      <c r="BN86" s="86">
        <f t="shared" si="41"/>
        <v>-100000</v>
      </c>
      <c r="BO86" s="86">
        <f t="shared" si="41"/>
        <v>-100000</v>
      </c>
      <c r="BP86" s="86">
        <f t="shared" si="41"/>
        <v>-100000</v>
      </c>
      <c r="BQ86" s="86">
        <f t="shared" si="41"/>
        <v>-100000</v>
      </c>
      <c r="BR86" s="86">
        <f t="shared" si="71"/>
        <v>-100000</v>
      </c>
      <c r="BS86" s="86">
        <f t="shared" si="71"/>
        <v>-100000</v>
      </c>
      <c r="BT86" s="86">
        <f t="shared" si="71"/>
        <v>-100000</v>
      </c>
      <c r="BU86" s="86">
        <f t="shared" si="71"/>
        <v>-100000</v>
      </c>
      <c r="BV86" s="86">
        <f t="shared" si="71"/>
        <v>-100000</v>
      </c>
      <c r="BW86" s="86"/>
      <c r="BX86" s="86"/>
      <c r="BY86" s="86"/>
      <c r="BZ86" s="86"/>
      <c r="CA86" s="86"/>
    </row>
    <row r="87" spans="2:79" ht="13.5">
      <c r="B87" s="15"/>
      <c r="C87" s="16"/>
      <c r="D87" s="17"/>
      <c r="E87" s="17"/>
      <c r="F87" s="17"/>
      <c r="G87" s="18"/>
      <c r="H87" s="19"/>
      <c r="I87" s="20"/>
      <c r="J87" s="21">
        <f t="shared" si="42"/>
      </c>
      <c r="K87" s="22">
        <f t="shared" si="43"/>
      </c>
      <c r="L87" s="23">
        <f t="shared" si="44"/>
      </c>
      <c r="M87" s="22">
        <f t="shared" si="45"/>
      </c>
      <c r="N87" s="24"/>
      <c r="O87" s="25"/>
      <c r="P87" s="25"/>
      <c r="Q87" s="25"/>
      <c r="R87" s="25"/>
      <c r="S87" s="25"/>
      <c r="T87" s="25"/>
      <c r="U87" s="25"/>
      <c r="V87" s="31"/>
      <c r="W87" s="183">
        <f t="shared" si="46"/>
      </c>
      <c r="X87" s="27"/>
      <c r="Y87" s="28">
        <f>IF(OR(G87="",$C$2=2),"",VLOOKUP(main!X87,$X$6:$Z$12,2,FALSE))</f>
      </c>
      <c r="Z87" s="29">
        <f>IF(OR(X87="",$C$2=1),"",VLOOKUP(main!X87,$X$6:$Z$12,3,FALSE))</f>
      </c>
      <c r="AA87" s="30"/>
      <c r="AB87" s="24">
        <f>IF(X87="","",IF($C$2=1,main!N87*(main!Y87+1),main!N87+main!Z87+AA87))</f>
      </c>
      <c r="AC87" s="25">
        <f t="shared" si="47"/>
      </c>
      <c r="AD87" s="25">
        <f t="shared" si="48"/>
      </c>
      <c r="AE87" s="25">
        <f t="shared" si="49"/>
      </c>
      <c r="AF87" s="25">
        <f t="shared" si="50"/>
      </c>
      <c r="AG87" s="25">
        <f t="shared" si="51"/>
      </c>
      <c r="AH87" s="25">
        <f t="shared" si="52"/>
      </c>
      <c r="AI87" s="25">
        <f t="shared" si="53"/>
      </c>
      <c r="AJ87" s="31">
        <f t="shared" si="54"/>
      </c>
      <c r="AK87" s="32">
        <f t="shared" si="55"/>
        <v>0</v>
      </c>
      <c r="AL87" s="33">
        <f t="shared" si="56"/>
      </c>
      <c r="AM87" s="26">
        <f t="shared" si="57"/>
      </c>
      <c r="AN87" s="34">
        <f t="shared" si="58"/>
      </c>
      <c r="AO87" s="35">
        <f t="shared" si="59"/>
      </c>
      <c r="AQ87" s="92">
        <f t="shared" si="60"/>
        <v>-1</v>
      </c>
      <c r="AR87" s="90">
        <f t="shared" si="61"/>
        <v>-100000</v>
      </c>
      <c r="AS87" s="90">
        <f t="shared" si="62"/>
        <v>-100000</v>
      </c>
      <c r="AT87" s="90">
        <f t="shared" si="63"/>
        <v>-100000</v>
      </c>
      <c r="AU87" s="90">
        <v>-100000</v>
      </c>
      <c r="AV87" s="91">
        <f t="shared" si="64"/>
        <v>-1</v>
      </c>
      <c r="AW87" s="90">
        <f t="shared" si="65"/>
        <v>-100000</v>
      </c>
      <c r="AX87" s="90">
        <f t="shared" si="66"/>
        <v>-100000</v>
      </c>
      <c r="AY87" s="90">
        <f t="shared" si="67"/>
        <v>-100000</v>
      </c>
      <c r="AZ87" s="86">
        <f t="shared" si="68"/>
        <v>-1</v>
      </c>
      <c r="BA87" s="86">
        <f t="shared" si="39"/>
        <v>-100000</v>
      </c>
      <c r="BB87" s="86">
        <f t="shared" si="37"/>
        <v>-100000</v>
      </c>
      <c r="BC87" s="86">
        <f t="shared" si="37"/>
        <v>-100000</v>
      </c>
      <c r="BD87" s="86">
        <f t="shared" si="37"/>
        <v>-100000</v>
      </c>
      <c r="BE87" s="86">
        <f t="shared" si="37"/>
        <v>-100000</v>
      </c>
      <c r="BF87" s="86">
        <f t="shared" si="37"/>
        <v>-100000</v>
      </c>
      <c r="BG87" s="86">
        <f t="shared" si="37"/>
        <v>-100000</v>
      </c>
      <c r="BH87" s="86">
        <f t="shared" si="37"/>
        <v>-100000</v>
      </c>
      <c r="BI87" s="86">
        <f t="shared" si="37"/>
        <v>-100000</v>
      </c>
      <c r="BJ87" s="86">
        <f t="shared" si="37"/>
        <v>-100000</v>
      </c>
      <c r="BK87" s="91">
        <f t="shared" si="69"/>
        <v>-100000</v>
      </c>
      <c r="BL87" s="86">
        <f t="shared" si="70"/>
        <v>-1</v>
      </c>
      <c r="BM87" s="86">
        <f t="shared" si="40"/>
        <v>-100000</v>
      </c>
      <c r="BN87" s="86">
        <f t="shared" si="41"/>
        <v>-100000</v>
      </c>
      <c r="BO87" s="86">
        <f t="shared" si="41"/>
        <v>-100000</v>
      </c>
      <c r="BP87" s="86">
        <f t="shared" si="41"/>
        <v>-100000</v>
      </c>
      <c r="BQ87" s="86">
        <f t="shared" si="41"/>
        <v>-100000</v>
      </c>
      <c r="BR87" s="86">
        <f t="shared" si="71"/>
        <v>-100000</v>
      </c>
      <c r="BS87" s="86">
        <f t="shared" si="71"/>
        <v>-100000</v>
      </c>
      <c r="BT87" s="86">
        <f t="shared" si="71"/>
        <v>-100000</v>
      </c>
      <c r="BU87" s="86">
        <f t="shared" si="71"/>
        <v>-100000</v>
      </c>
      <c r="BV87" s="86">
        <f t="shared" si="71"/>
        <v>-100000</v>
      </c>
      <c r="BW87" s="86"/>
      <c r="BX87" s="86"/>
      <c r="BY87" s="86"/>
      <c r="BZ87" s="86"/>
      <c r="CA87" s="86"/>
    </row>
    <row r="88" spans="2:79" ht="13.5">
      <c r="B88" s="15"/>
      <c r="C88" s="16"/>
      <c r="D88" s="17"/>
      <c r="E88" s="17"/>
      <c r="F88" s="17"/>
      <c r="G88" s="18"/>
      <c r="H88" s="19"/>
      <c r="I88" s="20"/>
      <c r="J88" s="21">
        <f t="shared" si="42"/>
      </c>
      <c r="K88" s="22">
        <f t="shared" si="43"/>
      </c>
      <c r="L88" s="23">
        <f t="shared" si="44"/>
      </c>
      <c r="M88" s="22">
        <f t="shared" si="45"/>
      </c>
      <c r="N88" s="24"/>
      <c r="O88" s="25"/>
      <c r="P88" s="25"/>
      <c r="Q88" s="25"/>
      <c r="R88" s="25"/>
      <c r="S88" s="25"/>
      <c r="T88" s="25"/>
      <c r="U88" s="25"/>
      <c r="V88" s="31"/>
      <c r="W88" s="183">
        <f t="shared" si="46"/>
      </c>
      <c r="X88" s="27"/>
      <c r="Y88" s="28">
        <f>IF(OR(G88="",$C$2=2),"",VLOOKUP(main!X88,$X$6:$Z$12,2,FALSE))</f>
      </c>
      <c r="Z88" s="29">
        <f>IF(OR(X88="",$C$2=1),"",VLOOKUP(main!X88,$X$6:$Z$12,3,FALSE))</f>
      </c>
      <c r="AA88" s="30"/>
      <c r="AB88" s="24">
        <f>IF(X88="","",IF($C$2=1,main!N88*(main!Y88+1),main!N88+main!Z88+AA88))</f>
      </c>
      <c r="AC88" s="25">
        <f t="shared" si="47"/>
      </c>
      <c r="AD88" s="25">
        <f t="shared" si="48"/>
      </c>
      <c r="AE88" s="25">
        <f t="shared" si="49"/>
      </c>
      <c r="AF88" s="25">
        <f t="shared" si="50"/>
      </c>
      <c r="AG88" s="25">
        <f t="shared" si="51"/>
      </c>
      <c r="AH88" s="25">
        <f t="shared" si="52"/>
      </c>
      <c r="AI88" s="25">
        <f t="shared" si="53"/>
      </c>
      <c r="AJ88" s="31">
        <f t="shared" si="54"/>
      </c>
      <c r="AK88" s="32">
        <f t="shared" si="55"/>
        <v>0</v>
      </c>
      <c r="AL88" s="33">
        <f t="shared" si="56"/>
      </c>
      <c r="AM88" s="26">
        <f t="shared" si="57"/>
      </c>
      <c r="AN88" s="34">
        <f t="shared" si="58"/>
      </c>
      <c r="AO88" s="35">
        <f t="shared" si="59"/>
      </c>
      <c r="AQ88" s="92">
        <f t="shared" si="60"/>
        <v>-1</v>
      </c>
      <c r="AR88" s="90">
        <f t="shared" si="61"/>
        <v>-100000</v>
      </c>
      <c r="AS88" s="90">
        <f t="shared" si="62"/>
        <v>-100000</v>
      </c>
      <c r="AT88" s="90">
        <f t="shared" si="63"/>
        <v>-100000</v>
      </c>
      <c r="AU88" s="90">
        <v>-100000</v>
      </c>
      <c r="AV88" s="91">
        <f t="shared" si="64"/>
        <v>-1</v>
      </c>
      <c r="AW88" s="90">
        <f t="shared" si="65"/>
        <v>-100000</v>
      </c>
      <c r="AX88" s="90">
        <f t="shared" si="66"/>
        <v>-100000</v>
      </c>
      <c r="AY88" s="90">
        <f t="shared" si="67"/>
        <v>-100000</v>
      </c>
      <c r="AZ88" s="86">
        <f t="shared" si="68"/>
        <v>-1</v>
      </c>
      <c r="BA88" s="86">
        <f t="shared" si="39"/>
        <v>-100000</v>
      </c>
      <c r="BB88" s="86">
        <f t="shared" si="37"/>
        <v>-100000</v>
      </c>
      <c r="BC88" s="86">
        <f t="shared" si="37"/>
        <v>-100000</v>
      </c>
      <c r="BD88" s="86">
        <f t="shared" si="37"/>
        <v>-100000</v>
      </c>
      <c r="BE88" s="86">
        <f t="shared" si="37"/>
        <v>-100000</v>
      </c>
      <c r="BF88" s="86">
        <f t="shared" si="37"/>
        <v>-100000</v>
      </c>
      <c r="BG88" s="86">
        <f t="shared" si="37"/>
        <v>-100000</v>
      </c>
      <c r="BH88" s="86">
        <f t="shared" si="37"/>
        <v>-100000</v>
      </c>
      <c r="BI88" s="86">
        <f t="shared" si="37"/>
        <v>-100000</v>
      </c>
      <c r="BJ88" s="86">
        <f t="shared" si="37"/>
        <v>-100000</v>
      </c>
      <c r="BK88" s="91">
        <f t="shared" si="69"/>
        <v>-100000</v>
      </c>
      <c r="BL88" s="86">
        <f t="shared" si="70"/>
        <v>-1</v>
      </c>
      <c r="BM88" s="86">
        <f t="shared" si="40"/>
        <v>-100000</v>
      </c>
      <c r="BN88" s="86">
        <f t="shared" si="41"/>
        <v>-100000</v>
      </c>
      <c r="BO88" s="86">
        <f t="shared" si="41"/>
        <v>-100000</v>
      </c>
      <c r="BP88" s="86">
        <f t="shared" si="41"/>
        <v>-100000</v>
      </c>
      <c r="BQ88" s="86">
        <f t="shared" si="41"/>
        <v>-100000</v>
      </c>
      <c r="BR88" s="86">
        <f t="shared" si="71"/>
        <v>-100000</v>
      </c>
      <c r="BS88" s="86">
        <f t="shared" si="71"/>
        <v>-100000</v>
      </c>
      <c r="BT88" s="86">
        <f t="shared" si="71"/>
        <v>-100000</v>
      </c>
      <c r="BU88" s="86">
        <f t="shared" si="71"/>
        <v>-100000</v>
      </c>
      <c r="BV88" s="86">
        <f t="shared" si="71"/>
        <v>-100000</v>
      </c>
      <c r="BW88" s="86"/>
      <c r="BX88" s="86"/>
      <c r="BY88" s="86"/>
      <c r="BZ88" s="86"/>
      <c r="CA88" s="86"/>
    </row>
    <row r="89" spans="2:79" ht="13.5">
      <c r="B89" s="15"/>
      <c r="C89" s="16"/>
      <c r="D89" s="17"/>
      <c r="E89" s="17"/>
      <c r="F89" s="17"/>
      <c r="G89" s="18"/>
      <c r="H89" s="19"/>
      <c r="I89" s="20"/>
      <c r="J89" s="21">
        <f t="shared" si="42"/>
      </c>
      <c r="K89" s="22">
        <f t="shared" si="43"/>
      </c>
      <c r="L89" s="23">
        <f t="shared" si="44"/>
      </c>
      <c r="M89" s="22">
        <f t="shared" si="45"/>
      </c>
      <c r="N89" s="24"/>
      <c r="O89" s="25"/>
      <c r="P89" s="25"/>
      <c r="Q89" s="25"/>
      <c r="R89" s="25"/>
      <c r="S89" s="25"/>
      <c r="T89" s="25"/>
      <c r="U89" s="25"/>
      <c r="V89" s="31"/>
      <c r="W89" s="183">
        <f t="shared" si="46"/>
      </c>
      <c r="X89" s="27"/>
      <c r="Y89" s="28">
        <f>IF(OR(G89="",$C$2=2),"",VLOOKUP(main!X89,$X$6:$Z$12,2,FALSE))</f>
      </c>
      <c r="Z89" s="29">
        <f>IF(OR(X89="",$C$2=1),"",VLOOKUP(main!X89,$X$6:$Z$12,3,FALSE))</f>
      </c>
      <c r="AA89" s="30"/>
      <c r="AB89" s="24">
        <f>IF(X89="","",IF($C$2=1,main!N89*(main!Y89+1),main!N89+main!Z89+AA89))</f>
      </c>
      <c r="AC89" s="25">
        <f t="shared" si="47"/>
      </c>
      <c r="AD89" s="25">
        <f t="shared" si="48"/>
      </c>
      <c r="AE89" s="25">
        <f t="shared" si="49"/>
      </c>
      <c r="AF89" s="25">
        <f t="shared" si="50"/>
      </c>
      <c r="AG89" s="25">
        <f t="shared" si="51"/>
      </c>
      <c r="AH89" s="25">
        <f t="shared" si="52"/>
      </c>
      <c r="AI89" s="25">
        <f t="shared" si="53"/>
      </c>
      <c r="AJ89" s="31">
        <f t="shared" si="54"/>
      </c>
      <c r="AK89" s="32">
        <f t="shared" si="55"/>
        <v>0</v>
      </c>
      <c r="AL89" s="33">
        <f t="shared" si="56"/>
      </c>
      <c r="AM89" s="26">
        <f t="shared" si="57"/>
      </c>
      <c r="AN89" s="34">
        <f t="shared" si="58"/>
      </c>
      <c r="AO89" s="35">
        <f t="shared" si="59"/>
      </c>
      <c r="AQ89" s="92">
        <f t="shared" si="60"/>
        <v>-1</v>
      </c>
      <c r="AR89" s="90">
        <f t="shared" si="61"/>
        <v>-100000</v>
      </c>
      <c r="AS89" s="90">
        <f t="shared" si="62"/>
        <v>-100000</v>
      </c>
      <c r="AT89" s="90">
        <f t="shared" si="63"/>
        <v>-100000</v>
      </c>
      <c r="AU89" s="90">
        <v>-100000</v>
      </c>
      <c r="AV89" s="91">
        <f t="shared" si="64"/>
        <v>-1</v>
      </c>
      <c r="AW89" s="90">
        <f t="shared" si="65"/>
        <v>-100000</v>
      </c>
      <c r="AX89" s="90">
        <f t="shared" si="66"/>
        <v>-100000</v>
      </c>
      <c r="AY89" s="90">
        <f t="shared" si="67"/>
        <v>-100000</v>
      </c>
      <c r="AZ89" s="86">
        <f t="shared" si="68"/>
        <v>-1</v>
      </c>
      <c r="BA89" s="86">
        <f t="shared" si="39"/>
        <v>-100000</v>
      </c>
      <c r="BB89" s="86">
        <f t="shared" si="37"/>
        <v>-100000</v>
      </c>
      <c r="BC89" s="86">
        <f t="shared" si="37"/>
        <v>-100000</v>
      </c>
      <c r="BD89" s="86">
        <f t="shared" si="37"/>
        <v>-100000</v>
      </c>
      <c r="BE89" s="86">
        <f t="shared" si="37"/>
        <v>-100000</v>
      </c>
      <c r="BF89" s="86">
        <f t="shared" si="37"/>
        <v>-100000</v>
      </c>
      <c r="BG89" s="86">
        <f t="shared" si="37"/>
        <v>-100000</v>
      </c>
      <c r="BH89" s="86">
        <f t="shared" si="37"/>
        <v>-100000</v>
      </c>
      <c r="BI89" s="86">
        <f t="shared" si="37"/>
        <v>-100000</v>
      </c>
      <c r="BJ89" s="86">
        <f t="shared" si="37"/>
        <v>-100000</v>
      </c>
      <c r="BK89" s="91">
        <f t="shared" si="69"/>
        <v>-100000</v>
      </c>
      <c r="BL89" s="86">
        <f t="shared" si="70"/>
        <v>-1</v>
      </c>
      <c r="BM89" s="86">
        <f t="shared" si="40"/>
        <v>-100000</v>
      </c>
      <c r="BN89" s="86">
        <f t="shared" si="41"/>
        <v>-100000</v>
      </c>
      <c r="BO89" s="86">
        <f t="shared" si="41"/>
        <v>-100000</v>
      </c>
      <c r="BP89" s="86">
        <f t="shared" si="41"/>
        <v>-100000</v>
      </c>
      <c r="BQ89" s="86">
        <f t="shared" si="41"/>
        <v>-100000</v>
      </c>
      <c r="BR89" s="86">
        <f t="shared" si="71"/>
        <v>-100000</v>
      </c>
      <c r="BS89" s="86">
        <f t="shared" si="71"/>
        <v>-100000</v>
      </c>
      <c r="BT89" s="86">
        <f t="shared" si="71"/>
        <v>-100000</v>
      </c>
      <c r="BU89" s="86">
        <f t="shared" si="71"/>
        <v>-100000</v>
      </c>
      <c r="BV89" s="86">
        <f t="shared" si="71"/>
        <v>-100000</v>
      </c>
      <c r="BW89" s="86"/>
      <c r="BX89" s="86"/>
      <c r="BY89" s="86"/>
      <c r="BZ89" s="86"/>
      <c r="CA89" s="86"/>
    </row>
    <row r="90" spans="2:79" ht="13.5">
      <c r="B90" s="15"/>
      <c r="C90" s="16"/>
      <c r="D90" s="17"/>
      <c r="E90" s="17"/>
      <c r="F90" s="17"/>
      <c r="G90" s="18"/>
      <c r="H90" s="19"/>
      <c r="I90" s="20"/>
      <c r="J90" s="21">
        <f t="shared" si="42"/>
      </c>
      <c r="K90" s="22">
        <f t="shared" si="43"/>
      </c>
      <c r="L90" s="23">
        <f t="shared" si="44"/>
      </c>
      <c r="M90" s="22">
        <f t="shared" si="45"/>
      </c>
      <c r="N90" s="24"/>
      <c r="O90" s="25"/>
      <c r="P90" s="25"/>
      <c r="Q90" s="25"/>
      <c r="R90" s="25"/>
      <c r="S90" s="25"/>
      <c r="T90" s="25"/>
      <c r="U90" s="25"/>
      <c r="V90" s="31"/>
      <c r="W90" s="183">
        <f t="shared" si="46"/>
      </c>
      <c r="X90" s="27"/>
      <c r="Y90" s="28">
        <f>IF(OR(G90="",$C$2=2),"",VLOOKUP(main!X90,$X$6:$Z$12,2,FALSE))</f>
      </c>
      <c r="Z90" s="29">
        <f>IF(OR(X90="",$C$2=1),"",VLOOKUP(main!X90,$X$6:$Z$12,3,FALSE))</f>
      </c>
      <c r="AA90" s="30"/>
      <c r="AB90" s="24">
        <f>IF(X90="","",IF($C$2=1,main!N90*(main!Y90+1),main!N90+main!Z90+AA90))</f>
      </c>
      <c r="AC90" s="25">
        <f t="shared" si="47"/>
      </c>
      <c r="AD90" s="25">
        <f t="shared" si="48"/>
      </c>
      <c r="AE90" s="25">
        <f t="shared" si="49"/>
      </c>
      <c r="AF90" s="25">
        <f t="shared" si="50"/>
      </c>
      <c r="AG90" s="25">
        <f t="shared" si="51"/>
      </c>
      <c r="AH90" s="25">
        <f t="shared" si="52"/>
      </c>
      <c r="AI90" s="25">
        <f t="shared" si="53"/>
      </c>
      <c r="AJ90" s="31">
        <f t="shared" si="54"/>
      </c>
      <c r="AK90" s="32">
        <f t="shared" si="55"/>
        <v>0</v>
      </c>
      <c r="AL90" s="33">
        <f t="shared" si="56"/>
      </c>
      <c r="AM90" s="26">
        <f t="shared" si="57"/>
      </c>
      <c r="AN90" s="34">
        <f t="shared" si="58"/>
      </c>
      <c r="AO90" s="35">
        <f t="shared" si="59"/>
      </c>
      <c r="AQ90" s="92">
        <f t="shared" si="60"/>
        <v>-1</v>
      </c>
      <c r="AR90" s="90">
        <f t="shared" si="61"/>
        <v>-100000</v>
      </c>
      <c r="AS90" s="90">
        <f t="shared" si="62"/>
        <v>-100000</v>
      </c>
      <c r="AT90" s="90">
        <f t="shared" si="63"/>
        <v>-100000</v>
      </c>
      <c r="AU90" s="90">
        <v>-100000</v>
      </c>
      <c r="AV90" s="91">
        <f t="shared" si="64"/>
        <v>-1</v>
      </c>
      <c r="AW90" s="90">
        <f t="shared" si="65"/>
        <v>-100000</v>
      </c>
      <c r="AX90" s="90">
        <f t="shared" si="66"/>
        <v>-100000</v>
      </c>
      <c r="AY90" s="90">
        <f t="shared" si="67"/>
        <v>-100000</v>
      </c>
      <c r="AZ90" s="86">
        <f t="shared" si="68"/>
        <v>-1</v>
      </c>
      <c r="BA90" s="86">
        <f t="shared" si="39"/>
        <v>-100000</v>
      </c>
      <c r="BB90" s="86">
        <f t="shared" si="37"/>
        <v>-100000</v>
      </c>
      <c r="BC90" s="86">
        <f t="shared" si="37"/>
        <v>-100000</v>
      </c>
      <c r="BD90" s="86">
        <f t="shared" si="37"/>
        <v>-100000</v>
      </c>
      <c r="BE90" s="86">
        <f t="shared" si="37"/>
        <v>-100000</v>
      </c>
      <c r="BF90" s="86">
        <f t="shared" si="37"/>
        <v>-100000</v>
      </c>
      <c r="BG90" s="86">
        <f t="shared" si="37"/>
        <v>-100000</v>
      </c>
      <c r="BH90" s="86">
        <f t="shared" si="37"/>
        <v>-100000</v>
      </c>
      <c r="BI90" s="86">
        <f t="shared" si="37"/>
        <v>-100000</v>
      </c>
      <c r="BJ90" s="86">
        <f t="shared" si="37"/>
        <v>-100000</v>
      </c>
      <c r="BK90" s="91">
        <f t="shared" si="69"/>
        <v>-100000</v>
      </c>
      <c r="BL90" s="86">
        <f t="shared" si="70"/>
        <v>-1</v>
      </c>
      <c r="BM90" s="86">
        <f t="shared" si="40"/>
        <v>-100000</v>
      </c>
      <c r="BN90" s="86">
        <f t="shared" si="41"/>
        <v>-100000</v>
      </c>
      <c r="BO90" s="86">
        <f t="shared" si="41"/>
        <v>-100000</v>
      </c>
      <c r="BP90" s="86">
        <f t="shared" si="41"/>
        <v>-100000</v>
      </c>
      <c r="BQ90" s="86">
        <f t="shared" si="41"/>
        <v>-100000</v>
      </c>
      <c r="BR90" s="86">
        <f t="shared" si="71"/>
        <v>-100000</v>
      </c>
      <c r="BS90" s="86">
        <f t="shared" si="71"/>
        <v>-100000</v>
      </c>
      <c r="BT90" s="86">
        <f t="shared" si="71"/>
        <v>-100000</v>
      </c>
      <c r="BU90" s="86">
        <f t="shared" si="71"/>
        <v>-100000</v>
      </c>
      <c r="BV90" s="86">
        <f t="shared" si="71"/>
        <v>-100000</v>
      </c>
      <c r="BW90" s="86"/>
      <c r="BX90" s="86"/>
      <c r="BY90" s="86"/>
      <c r="BZ90" s="86"/>
      <c r="CA90" s="86"/>
    </row>
    <row r="91" spans="2:79" ht="13.5">
      <c r="B91" s="15"/>
      <c r="C91" s="16"/>
      <c r="D91" s="17"/>
      <c r="E91" s="17"/>
      <c r="F91" s="17"/>
      <c r="G91" s="18"/>
      <c r="H91" s="19"/>
      <c r="I91" s="20"/>
      <c r="J91" s="21">
        <f t="shared" si="42"/>
      </c>
      <c r="K91" s="22">
        <f t="shared" si="43"/>
      </c>
      <c r="L91" s="23">
        <f t="shared" si="44"/>
      </c>
      <c r="M91" s="22">
        <f t="shared" si="45"/>
      </c>
      <c r="N91" s="24"/>
      <c r="O91" s="25"/>
      <c r="P91" s="25"/>
      <c r="Q91" s="25"/>
      <c r="R91" s="25"/>
      <c r="S91" s="25"/>
      <c r="T91" s="25"/>
      <c r="U91" s="25"/>
      <c r="V91" s="31"/>
      <c r="W91" s="183">
        <f t="shared" si="46"/>
      </c>
      <c r="X91" s="27"/>
      <c r="Y91" s="28">
        <f>IF(OR(G91="",$C$2=2),"",VLOOKUP(main!X91,$X$6:$Z$12,2,FALSE))</f>
      </c>
      <c r="Z91" s="29">
        <f>IF(OR(X91="",$C$2=1),"",VLOOKUP(main!X91,$X$6:$Z$12,3,FALSE))</f>
      </c>
      <c r="AA91" s="30"/>
      <c r="AB91" s="24">
        <f>IF(X91="","",IF($C$2=1,main!N91*(main!Y91+1),main!N91+main!Z91+AA91))</f>
      </c>
      <c r="AC91" s="25">
        <f t="shared" si="47"/>
      </c>
      <c r="AD91" s="25">
        <f t="shared" si="48"/>
      </c>
      <c r="AE91" s="25">
        <f t="shared" si="49"/>
      </c>
      <c r="AF91" s="25">
        <f t="shared" si="50"/>
      </c>
      <c r="AG91" s="25">
        <f t="shared" si="51"/>
      </c>
      <c r="AH91" s="25">
        <f t="shared" si="52"/>
      </c>
      <c r="AI91" s="25">
        <f t="shared" si="53"/>
      </c>
      <c r="AJ91" s="31">
        <f t="shared" si="54"/>
      </c>
      <c r="AK91" s="32">
        <f t="shared" si="55"/>
        <v>0</v>
      </c>
      <c r="AL91" s="33">
        <f t="shared" si="56"/>
      </c>
      <c r="AM91" s="26">
        <f t="shared" si="57"/>
      </c>
      <c r="AN91" s="34">
        <f t="shared" si="58"/>
      </c>
      <c r="AO91" s="35">
        <f t="shared" si="59"/>
      </c>
      <c r="AQ91" s="92">
        <f t="shared" si="60"/>
        <v>-1</v>
      </c>
      <c r="AR91" s="90">
        <f t="shared" si="61"/>
        <v>-100000</v>
      </c>
      <c r="AS91" s="90">
        <f t="shared" si="62"/>
        <v>-100000</v>
      </c>
      <c r="AT91" s="90">
        <f t="shared" si="63"/>
        <v>-100000</v>
      </c>
      <c r="AU91" s="90">
        <v>-100000</v>
      </c>
      <c r="AV91" s="91">
        <f t="shared" si="64"/>
        <v>-1</v>
      </c>
      <c r="AW91" s="90">
        <f t="shared" si="65"/>
        <v>-100000</v>
      </c>
      <c r="AX91" s="90">
        <f t="shared" si="66"/>
        <v>-100000</v>
      </c>
      <c r="AY91" s="90">
        <f t="shared" si="67"/>
        <v>-100000</v>
      </c>
      <c r="AZ91" s="86">
        <f t="shared" si="68"/>
        <v>-1</v>
      </c>
      <c r="BA91" s="86">
        <f t="shared" si="39"/>
        <v>-100000</v>
      </c>
      <c r="BB91" s="86">
        <f t="shared" si="37"/>
        <v>-100000</v>
      </c>
      <c r="BC91" s="86">
        <f t="shared" si="37"/>
        <v>-100000</v>
      </c>
      <c r="BD91" s="86">
        <f t="shared" si="37"/>
        <v>-100000</v>
      </c>
      <c r="BE91" s="86">
        <f t="shared" si="37"/>
        <v>-100000</v>
      </c>
      <c r="BF91" s="86">
        <f t="shared" si="37"/>
        <v>-100000</v>
      </c>
      <c r="BG91" s="86">
        <f t="shared" si="37"/>
        <v>-100000</v>
      </c>
      <c r="BH91" s="86">
        <f t="shared" si="37"/>
        <v>-100000</v>
      </c>
      <c r="BI91" s="86">
        <f t="shared" si="37"/>
        <v>-100000</v>
      </c>
      <c r="BJ91" s="86">
        <f t="shared" si="37"/>
        <v>-100000</v>
      </c>
      <c r="BK91" s="91">
        <f t="shared" si="69"/>
        <v>-100000</v>
      </c>
      <c r="BL91" s="86">
        <f t="shared" si="70"/>
        <v>-1</v>
      </c>
      <c r="BM91" s="86">
        <f t="shared" si="40"/>
        <v>-100000</v>
      </c>
      <c r="BN91" s="86">
        <f t="shared" si="41"/>
        <v>-100000</v>
      </c>
      <c r="BO91" s="86">
        <f t="shared" si="41"/>
        <v>-100000</v>
      </c>
      <c r="BP91" s="86">
        <f t="shared" si="41"/>
        <v>-100000</v>
      </c>
      <c r="BQ91" s="86">
        <f t="shared" si="41"/>
        <v>-100000</v>
      </c>
      <c r="BR91" s="86">
        <f t="shared" si="71"/>
        <v>-100000</v>
      </c>
      <c r="BS91" s="86">
        <f t="shared" si="71"/>
        <v>-100000</v>
      </c>
      <c r="BT91" s="86">
        <f t="shared" si="71"/>
        <v>-100000</v>
      </c>
      <c r="BU91" s="86">
        <f t="shared" si="71"/>
        <v>-100000</v>
      </c>
      <c r="BV91" s="86">
        <f t="shared" si="71"/>
        <v>-100000</v>
      </c>
      <c r="BW91" s="86"/>
      <c r="BX91" s="86"/>
      <c r="BY91" s="86"/>
      <c r="BZ91" s="86"/>
      <c r="CA91" s="86"/>
    </row>
    <row r="92" spans="2:79" ht="13.5">
      <c r="B92" s="15"/>
      <c r="C92" s="16"/>
      <c r="D92" s="17"/>
      <c r="E92" s="17"/>
      <c r="F92" s="17"/>
      <c r="G92" s="18"/>
      <c r="H92" s="19"/>
      <c r="I92" s="20"/>
      <c r="J92" s="21">
        <f t="shared" si="42"/>
      </c>
      <c r="K92" s="22">
        <f t="shared" si="43"/>
      </c>
      <c r="L92" s="23">
        <f t="shared" si="44"/>
      </c>
      <c r="M92" s="22">
        <f t="shared" si="45"/>
      </c>
      <c r="N92" s="24"/>
      <c r="O92" s="25"/>
      <c r="P92" s="25"/>
      <c r="Q92" s="25"/>
      <c r="R92" s="25"/>
      <c r="S92" s="25"/>
      <c r="T92" s="25"/>
      <c r="U92" s="25"/>
      <c r="V92" s="31"/>
      <c r="W92" s="183">
        <f t="shared" si="46"/>
      </c>
      <c r="X92" s="27"/>
      <c r="Y92" s="28">
        <f>IF(OR(G92="",$C$2=2),"",VLOOKUP(main!X92,$X$6:$Z$12,2,FALSE))</f>
      </c>
      <c r="Z92" s="29">
        <f>IF(OR(X92="",$C$2=1),"",VLOOKUP(main!X92,$X$6:$Z$12,3,FALSE))</f>
      </c>
      <c r="AA92" s="30"/>
      <c r="AB92" s="24">
        <f>IF(X92="","",IF($C$2=1,main!N92*(main!Y92+1),main!N92+main!Z92+AA92))</f>
      </c>
      <c r="AC92" s="25">
        <f t="shared" si="47"/>
      </c>
      <c r="AD92" s="25">
        <f t="shared" si="48"/>
      </c>
      <c r="AE92" s="25">
        <f t="shared" si="49"/>
      </c>
      <c r="AF92" s="25">
        <f t="shared" si="50"/>
      </c>
      <c r="AG92" s="25">
        <f t="shared" si="51"/>
      </c>
      <c r="AH92" s="25">
        <f t="shared" si="52"/>
      </c>
      <c r="AI92" s="25">
        <f t="shared" si="53"/>
      </c>
      <c r="AJ92" s="31">
        <f t="shared" si="54"/>
      </c>
      <c r="AK92" s="32">
        <f t="shared" si="55"/>
        <v>0</v>
      </c>
      <c r="AL92" s="33">
        <f t="shared" si="56"/>
      </c>
      <c r="AM92" s="26">
        <f t="shared" si="57"/>
      </c>
      <c r="AN92" s="34">
        <f t="shared" si="58"/>
      </c>
      <c r="AO92" s="35">
        <f t="shared" si="59"/>
      </c>
      <c r="AQ92" s="92">
        <f t="shared" si="60"/>
        <v>-1</v>
      </c>
      <c r="AR92" s="90">
        <f t="shared" si="61"/>
        <v>-100000</v>
      </c>
      <c r="AS92" s="90">
        <f t="shared" si="62"/>
        <v>-100000</v>
      </c>
      <c r="AT92" s="90">
        <f t="shared" si="63"/>
        <v>-100000</v>
      </c>
      <c r="AU92" s="90">
        <v>-100000</v>
      </c>
      <c r="AV92" s="91">
        <f t="shared" si="64"/>
        <v>-1</v>
      </c>
      <c r="AW92" s="90">
        <f t="shared" si="65"/>
        <v>-100000</v>
      </c>
      <c r="AX92" s="90">
        <f t="shared" si="66"/>
        <v>-100000</v>
      </c>
      <c r="AY92" s="90">
        <f t="shared" si="67"/>
        <v>-100000</v>
      </c>
      <c r="AZ92" s="86">
        <f t="shared" si="68"/>
        <v>-1</v>
      </c>
      <c r="BA92" s="86">
        <f t="shared" si="39"/>
        <v>-100000</v>
      </c>
      <c r="BB92" s="86">
        <f t="shared" si="37"/>
        <v>-100000</v>
      </c>
      <c r="BC92" s="86">
        <f t="shared" si="37"/>
        <v>-100000</v>
      </c>
      <c r="BD92" s="86">
        <f t="shared" si="37"/>
        <v>-100000</v>
      </c>
      <c r="BE92" s="86">
        <f t="shared" si="37"/>
        <v>-100000</v>
      </c>
      <c r="BF92" s="86">
        <f t="shared" si="37"/>
        <v>-100000</v>
      </c>
      <c r="BG92" s="86">
        <f t="shared" si="37"/>
        <v>-100000</v>
      </c>
      <c r="BH92" s="86">
        <f t="shared" si="37"/>
        <v>-100000</v>
      </c>
      <c r="BI92" s="86">
        <f t="shared" si="37"/>
        <v>-100000</v>
      </c>
      <c r="BJ92" s="86">
        <f t="shared" si="37"/>
        <v>-100000</v>
      </c>
      <c r="BK92" s="91">
        <f t="shared" si="69"/>
        <v>-100000</v>
      </c>
      <c r="BL92" s="86">
        <f t="shared" si="70"/>
        <v>-1</v>
      </c>
      <c r="BM92" s="86">
        <f t="shared" si="40"/>
        <v>-100000</v>
      </c>
      <c r="BN92" s="86">
        <f t="shared" si="41"/>
        <v>-100000</v>
      </c>
      <c r="BO92" s="86">
        <f t="shared" si="41"/>
        <v>-100000</v>
      </c>
      <c r="BP92" s="86">
        <f t="shared" si="41"/>
        <v>-100000</v>
      </c>
      <c r="BQ92" s="86">
        <f t="shared" si="41"/>
        <v>-100000</v>
      </c>
      <c r="BR92" s="86">
        <f t="shared" si="71"/>
        <v>-100000</v>
      </c>
      <c r="BS92" s="86">
        <f t="shared" si="71"/>
        <v>-100000</v>
      </c>
      <c r="BT92" s="86">
        <f t="shared" si="71"/>
        <v>-100000</v>
      </c>
      <c r="BU92" s="86">
        <f t="shared" si="71"/>
        <v>-100000</v>
      </c>
      <c r="BV92" s="86">
        <f t="shared" si="71"/>
        <v>-100000</v>
      </c>
      <c r="BW92" s="86"/>
      <c r="BX92" s="86"/>
      <c r="BY92" s="86"/>
      <c r="BZ92" s="86"/>
      <c r="CA92" s="86"/>
    </row>
    <row r="93" spans="2:79" ht="13.5">
      <c r="B93" s="15"/>
      <c r="C93" s="16"/>
      <c r="D93" s="17"/>
      <c r="E93" s="17"/>
      <c r="F93" s="17"/>
      <c r="G93" s="18"/>
      <c r="H93" s="19"/>
      <c r="I93" s="20"/>
      <c r="J93" s="21">
        <f t="shared" si="42"/>
      </c>
      <c r="K93" s="22">
        <f t="shared" si="43"/>
      </c>
      <c r="L93" s="23">
        <f t="shared" si="44"/>
      </c>
      <c r="M93" s="22">
        <f t="shared" si="45"/>
      </c>
      <c r="N93" s="24"/>
      <c r="O93" s="25"/>
      <c r="P93" s="25"/>
      <c r="Q93" s="25"/>
      <c r="R93" s="25"/>
      <c r="S93" s="25"/>
      <c r="T93" s="25"/>
      <c r="U93" s="25"/>
      <c r="V93" s="31"/>
      <c r="W93" s="183">
        <f t="shared" si="46"/>
      </c>
      <c r="X93" s="27"/>
      <c r="Y93" s="28">
        <f>IF(OR(G93="",$C$2=2),"",VLOOKUP(main!X93,$X$6:$Z$12,2,FALSE))</f>
      </c>
      <c r="Z93" s="29">
        <f>IF(OR(X93="",$C$2=1),"",VLOOKUP(main!X93,$X$6:$Z$12,3,FALSE))</f>
      </c>
      <c r="AA93" s="30"/>
      <c r="AB93" s="24">
        <f>IF(X93="","",IF($C$2=1,main!N93*(main!Y93+1),main!N93+main!Z93+AA93))</f>
      </c>
      <c r="AC93" s="25">
        <f t="shared" si="47"/>
      </c>
      <c r="AD93" s="25">
        <f t="shared" si="48"/>
      </c>
      <c r="AE93" s="25">
        <f t="shared" si="49"/>
      </c>
      <c r="AF93" s="25">
        <f t="shared" si="50"/>
      </c>
      <c r="AG93" s="25">
        <f t="shared" si="51"/>
      </c>
      <c r="AH93" s="25">
        <f t="shared" si="52"/>
      </c>
      <c r="AI93" s="25">
        <f t="shared" si="53"/>
      </c>
      <c r="AJ93" s="31">
        <f t="shared" si="54"/>
      </c>
      <c r="AK93" s="32">
        <f t="shared" si="55"/>
        <v>0</v>
      </c>
      <c r="AL93" s="33">
        <f t="shared" si="56"/>
      </c>
      <c r="AM93" s="26">
        <f t="shared" si="57"/>
      </c>
      <c r="AN93" s="34">
        <f t="shared" si="58"/>
      </c>
      <c r="AO93" s="35">
        <f t="shared" si="59"/>
      </c>
      <c r="AQ93" s="92">
        <f t="shared" si="60"/>
        <v>-1</v>
      </c>
      <c r="AR93" s="90">
        <f t="shared" si="61"/>
        <v>-100000</v>
      </c>
      <c r="AS93" s="90">
        <f t="shared" si="62"/>
        <v>-100000</v>
      </c>
      <c r="AT93" s="90">
        <f t="shared" si="63"/>
        <v>-100000</v>
      </c>
      <c r="AU93" s="90">
        <v>-100000</v>
      </c>
      <c r="AV93" s="91">
        <f t="shared" si="64"/>
        <v>-1</v>
      </c>
      <c r="AW93" s="90">
        <f t="shared" si="65"/>
        <v>-100000</v>
      </c>
      <c r="AX93" s="90">
        <f t="shared" si="66"/>
        <v>-100000</v>
      </c>
      <c r="AY93" s="90">
        <f t="shared" si="67"/>
        <v>-100000</v>
      </c>
      <c r="AZ93" s="86">
        <f t="shared" si="68"/>
        <v>-1</v>
      </c>
      <c r="BA93" s="86">
        <f t="shared" si="39"/>
        <v>-100000</v>
      </c>
      <c r="BB93" s="86">
        <f t="shared" si="37"/>
        <v>-100000</v>
      </c>
      <c r="BC93" s="86">
        <f t="shared" si="37"/>
        <v>-100000</v>
      </c>
      <c r="BD93" s="86">
        <f t="shared" si="37"/>
        <v>-100000</v>
      </c>
      <c r="BE93" s="86">
        <f t="shared" si="37"/>
        <v>-100000</v>
      </c>
      <c r="BF93" s="86">
        <f t="shared" si="37"/>
        <v>-100000</v>
      </c>
      <c r="BG93" s="86">
        <f t="shared" si="37"/>
        <v>-100000</v>
      </c>
      <c r="BH93" s="86">
        <f t="shared" si="37"/>
        <v>-100000</v>
      </c>
      <c r="BI93" s="86">
        <f t="shared" si="37"/>
        <v>-100000</v>
      </c>
      <c r="BJ93" s="86">
        <f t="shared" si="37"/>
        <v>-100000</v>
      </c>
      <c r="BK93" s="91">
        <f t="shared" si="69"/>
        <v>-100000</v>
      </c>
      <c r="BL93" s="86">
        <f t="shared" si="70"/>
        <v>-1</v>
      </c>
      <c r="BM93" s="86">
        <f t="shared" si="40"/>
        <v>-100000</v>
      </c>
      <c r="BN93" s="86">
        <f t="shared" si="41"/>
        <v>-100000</v>
      </c>
      <c r="BO93" s="86">
        <f t="shared" si="41"/>
        <v>-100000</v>
      </c>
      <c r="BP93" s="86">
        <f t="shared" si="41"/>
        <v>-100000</v>
      </c>
      <c r="BQ93" s="86">
        <f t="shared" si="41"/>
        <v>-100000</v>
      </c>
      <c r="BR93" s="86">
        <f aca="true" t="shared" si="72" ref="BR93:BV102">IF($E93=BR$14,$N93,-100000)</f>
        <v>-100000</v>
      </c>
      <c r="BS93" s="86">
        <f t="shared" si="72"/>
        <v>-100000</v>
      </c>
      <c r="BT93" s="86">
        <f t="shared" si="72"/>
        <v>-100000</v>
      </c>
      <c r="BU93" s="86">
        <f t="shared" si="72"/>
        <v>-100000</v>
      </c>
      <c r="BV93" s="86">
        <f t="shared" si="72"/>
        <v>-100000</v>
      </c>
      <c r="BW93" s="86"/>
      <c r="BX93" s="86"/>
      <c r="BY93" s="86"/>
      <c r="BZ93" s="86"/>
      <c r="CA93" s="86"/>
    </row>
    <row r="94" spans="2:79" ht="13.5">
      <c r="B94" s="15"/>
      <c r="C94" s="16"/>
      <c r="D94" s="17"/>
      <c r="E94" s="17"/>
      <c r="F94" s="17"/>
      <c r="G94" s="18"/>
      <c r="H94" s="19"/>
      <c r="I94" s="20"/>
      <c r="J94" s="21">
        <f t="shared" si="42"/>
      </c>
      <c r="K94" s="22">
        <f t="shared" si="43"/>
      </c>
      <c r="L94" s="23">
        <f t="shared" si="44"/>
      </c>
      <c r="M94" s="22">
        <f t="shared" si="45"/>
      </c>
      <c r="N94" s="24"/>
      <c r="O94" s="25"/>
      <c r="P94" s="25"/>
      <c r="Q94" s="25"/>
      <c r="R94" s="25"/>
      <c r="S94" s="25"/>
      <c r="T94" s="25"/>
      <c r="U94" s="25"/>
      <c r="V94" s="31"/>
      <c r="W94" s="183">
        <f t="shared" si="46"/>
      </c>
      <c r="X94" s="27"/>
      <c r="Y94" s="28">
        <f>IF(OR(G94="",$C$2=2),"",VLOOKUP(main!X94,$X$6:$Z$12,2,FALSE))</f>
      </c>
      <c r="Z94" s="29">
        <f>IF(OR(X94="",$C$2=1),"",VLOOKUP(main!X94,$X$6:$Z$12,3,FALSE))</f>
      </c>
      <c r="AA94" s="30"/>
      <c r="AB94" s="24">
        <f>IF(X94="","",IF($C$2=1,main!N94*(main!Y94+1),main!N94+main!Z94+AA94))</f>
      </c>
      <c r="AC94" s="25">
        <f t="shared" si="47"/>
      </c>
      <c r="AD94" s="25">
        <f t="shared" si="48"/>
      </c>
      <c r="AE94" s="25">
        <f t="shared" si="49"/>
      </c>
      <c r="AF94" s="25">
        <f t="shared" si="50"/>
      </c>
      <c r="AG94" s="25">
        <f t="shared" si="51"/>
      </c>
      <c r="AH94" s="25">
        <f t="shared" si="52"/>
      </c>
      <c r="AI94" s="25">
        <f t="shared" si="53"/>
      </c>
      <c r="AJ94" s="31">
        <f t="shared" si="54"/>
      </c>
      <c r="AK94" s="32">
        <f t="shared" si="55"/>
        <v>0</v>
      </c>
      <c r="AL94" s="33">
        <f t="shared" si="56"/>
      </c>
      <c r="AM94" s="26">
        <f t="shared" si="57"/>
      </c>
      <c r="AN94" s="34">
        <f t="shared" si="58"/>
      </c>
      <c r="AO94" s="35">
        <f t="shared" si="59"/>
      </c>
      <c r="AQ94" s="92">
        <f t="shared" si="60"/>
        <v>-1</v>
      </c>
      <c r="AR94" s="90">
        <f t="shared" si="61"/>
        <v>-100000</v>
      </c>
      <c r="AS94" s="90">
        <f t="shared" si="62"/>
        <v>-100000</v>
      </c>
      <c r="AT94" s="90">
        <f t="shared" si="63"/>
        <v>-100000</v>
      </c>
      <c r="AU94" s="90">
        <v>-100000</v>
      </c>
      <c r="AV94" s="91">
        <f t="shared" si="64"/>
        <v>-1</v>
      </c>
      <c r="AW94" s="90">
        <f t="shared" si="65"/>
        <v>-100000</v>
      </c>
      <c r="AX94" s="90">
        <f t="shared" si="66"/>
        <v>-100000</v>
      </c>
      <c r="AY94" s="90">
        <f t="shared" si="67"/>
        <v>-100000</v>
      </c>
      <c r="AZ94" s="86">
        <f t="shared" si="68"/>
        <v>-1</v>
      </c>
      <c r="BA94" s="86">
        <f t="shared" si="39"/>
        <v>-100000</v>
      </c>
      <c r="BB94" s="86">
        <f t="shared" si="37"/>
        <v>-100000</v>
      </c>
      <c r="BC94" s="86">
        <f t="shared" si="37"/>
        <v>-100000</v>
      </c>
      <c r="BD94" s="86">
        <f t="shared" si="37"/>
        <v>-100000</v>
      </c>
      <c r="BE94" s="86">
        <f t="shared" si="37"/>
        <v>-100000</v>
      </c>
      <c r="BF94" s="86">
        <f t="shared" si="37"/>
        <v>-100000</v>
      </c>
      <c r="BG94" s="86">
        <f t="shared" si="37"/>
        <v>-100000</v>
      </c>
      <c r="BH94" s="86">
        <f t="shared" si="37"/>
        <v>-100000</v>
      </c>
      <c r="BI94" s="86">
        <f t="shared" si="37"/>
        <v>-100000</v>
      </c>
      <c r="BJ94" s="86">
        <f t="shared" si="37"/>
        <v>-100000</v>
      </c>
      <c r="BK94" s="91">
        <f t="shared" si="69"/>
        <v>-100000</v>
      </c>
      <c r="BL94" s="86">
        <f t="shared" si="70"/>
        <v>-1</v>
      </c>
      <c r="BM94" s="86">
        <f t="shared" si="40"/>
        <v>-100000</v>
      </c>
      <c r="BN94" s="86">
        <f aca="true" t="shared" si="73" ref="BN94:BQ113">IF($E94=BN$14,$N94,-100000)</f>
        <v>-100000</v>
      </c>
      <c r="BO94" s="86">
        <f t="shared" si="73"/>
        <v>-100000</v>
      </c>
      <c r="BP94" s="86">
        <f t="shared" si="73"/>
        <v>-100000</v>
      </c>
      <c r="BQ94" s="86">
        <f t="shared" si="73"/>
        <v>-100000</v>
      </c>
      <c r="BR94" s="86">
        <f t="shared" si="72"/>
        <v>-100000</v>
      </c>
      <c r="BS94" s="86">
        <f t="shared" si="72"/>
        <v>-100000</v>
      </c>
      <c r="BT94" s="86">
        <f t="shared" si="72"/>
        <v>-100000</v>
      </c>
      <c r="BU94" s="86">
        <f t="shared" si="72"/>
        <v>-100000</v>
      </c>
      <c r="BV94" s="86">
        <f t="shared" si="72"/>
        <v>-100000</v>
      </c>
      <c r="BW94" s="86"/>
      <c r="BX94" s="86"/>
      <c r="BY94" s="86"/>
      <c r="BZ94" s="86"/>
      <c r="CA94" s="86"/>
    </row>
    <row r="95" spans="2:79" ht="13.5">
      <c r="B95" s="15"/>
      <c r="C95" s="16"/>
      <c r="D95" s="17"/>
      <c r="E95" s="17"/>
      <c r="F95" s="17"/>
      <c r="G95" s="18"/>
      <c r="H95" s="19"/>
      <c r="I95" s="20"/>
      <c r="J95" s="21">
        <f t="shared" si="42"/>
      </c>
      <c r="K95" s="22">
        <f t="shared" si="43"/>
      </c>
      <c r="L95" s="23">
        <f t="shared" si="44"/>
      </c>
      <c r="M95" s="22">
        <f t="shared" si="45"/>
      </c>
      <c r="N95" s="24"/>
      <c r="O95" s="25"/>
      <c r="P95" s="25"/>
      <c r="Q95" s="25"/>
      <c r="R95" s="25"/>
      <c r="S95" s="25"/>
      <c r="T95" s="25"/>
      <c r="U95" s="25"/>
      <c r="V95" s="31"/>
      <c r="W95" s="183">
        <f t="shared" si="46"/>
      </c>
      <c r="X95" s="27"/>
      <c r="Y95" s="28">
        <f>IF(OR(G95="",$C$2=2),"",VLOOKUP(main!X95,$X$6:$Z$12,2,FALSE))</f>
      </c>
      <c r="Z95" s="29">
        <f>IF(OR(X95="",$C$2=1),"",VLOOKUP(main!X95,$X$6:$Z$12,3,FALSE))</f>
      </c>
      <c r="AA95" s="30"/>
      <c r="AB95" s="24">
        <f>IF(X95="","",IF($C$2=1,main!N95*(main!Y95+1),main!N95+main!Z95+AA95))</f>
      </c>
      <c r="AC95" s="25">
        <f t="shared" si="47"/>
      </c>
      <c r="AD95" s="25">
        <f t="shared" si="48"/>
      </c>
      <c r="AE95" s="25">
        <f t="shared" si="49"/>
      </c>
      <c r="AF95" s="25">
        <f t="shared" si="50"/>
      </c>
      <c r="AG95" s="25">
        <f t="shared" si="51"/>
      </c>
      <c r="AH95" s="25">
        <f t="shared" si="52"/>
      </c>
      <c r="AI95" s="25">
        <f t="shared" si="53"/>
      </c>
      <c r="AJ95" s="31">
        <f t="shared" si="54"/>
      </c>
      <c r="AK95" s="32">
        <f t="shared" si="55"/>
        <v>0</v>
      </c>
      <c r="AL95" s="33">
        <f t="shared" si="56"/>
      </c>
      <c r="AM95" s="26">
        <f t="shared" si="57"/>
      </c>
      <c r="AN95" s="34">
        <f t="shared" si="58"/>
      </c>
      <c r="AO95" s="35">
        <f t="shared" si="59"/>
      </c>
      <c r="AQ95" s="92">
        <f t="shared" si="60"/>
        <v>-1</v>
      </c>
      <c r="AR95" s="90">
        <f t="shared" si="61"/>
        <v>-100000</v>
      </c>
      <c r="AS95" s="90">
        <f t="shared" si="62"/>
        <v>-100000</v>
      </c>
      <c r="AT95" s="90">
        <f t="shared" si="63"/>
        <v>-100000</v>
      </c>
      <c r="AU95" s="90">
        <v>-100000</v>
      </c>
      <c r="AV95" s="91">
        <f t="shared" si="64"/>
        <v>-1</v>
      </c>
      <c r="AW95" s="90">
        <f t="shared" si="65"/>
        <v>-100000</v>
      </c>
      <c r="AX95" s="90">
        <f t="shared" si="66"/>
        <v>-100000</v>
      </c>
      <c r="AY95" s="90">
        <f t="shared" si="67"/>
        <v>-100000</v>
      </c>
      <c r="AZ95" s="86">
        <f t="shared" si="68"/>
        <v>-1</v>
      </c>
      <c r="BA95" s="86">
        <f t="shared" si="39"/>
        <v>-100000</v>
      </c>
      <c r="BB95" s="86">
        <f t="shared" si="37"/>
        <v>-100000</v>
      </c>
      <c r="BC95" s="86">
        <f t="shared" si="37"/>
        <v>-100000</v>
      </c>
      <c r="BD95" s="86">
        <f t="shared" si="37"/>
        <v>-100000</v>
      </c>
      <c r="BE95" s="86">
        <f t="shared" si="37"/>
        <v>-100000</v>
      </c>
      <c r="BF95" s="86">
        <f t="shared" si="37"/>
        <v>-100000</v>
      </c>
      <c r="BG95" s="86">
        <f t="shared" si="37"/>
        <v>-100000</v>
      </c>
      <c r="BH95" s="86">
        <f t="shared" si="37"/>
        <v>-100000</v>
      </c>
      <c r="BI95" s="86">
        <f t="shared" si="37"/>
        <v>-100000</v>
      </c>
      <c r="BJ95" s="86">
        <f t="shared" si="37"/>
        <v>-100000</v>
      </c>
      <c r="BK95" s="91">
        <f t="shared" si="69"/>
        <v>-100000</v>
      </c>
      <c r="BL95" s="86">
        <f t="shared" si="70"/>
        <v>-1</v>
      </c>
      <c r="BM95" s="86">
        <f t="shared" si="40"/>
        <v>-100000</v>
      </c>
      <c r="BN95" s="86">
        <f t="shared" si="73"/>
        <v>-100000</v>
      </c>
      <c r="BO95" s="86">
        <f t="shared" si="73"/>
        <v>-100000</v>
      </c>
      <c r="BP95" s="86">
        <f t="shared" si="73"/>
        <v>-100000</v>
      </c>
      <c r="BQ95" s="86">
        <f t="shared" si="73"/>
        <v>-100000</v>
      </c>
      <c r="BR95" s="86">
        <f t="shared" si="72"/>
        <v>-100000</v>
      </c>
      <c r="BS95" s="86">
        <f t="shared" si="72"/>
        <v>-100000</v>
      </c>
      <c r="BT95" s="86">
        <f t="shared" si="72"/>
        <v>-100000</v>
      </c>
      <c r="BU95" s="86">
        <f t="shared" si="72"/>
        <v>-100000</v>
      </c>
      <c r="BV95" s="86">
        <f t="shared" si="72"/>
        <v>-100000</v>
      </c>
      <c r="BW95" s="86"/>
      <c r="BX95" s="86"/>
      <c r="BY95" s="86"/>
      <c r="BZ95" s="86"/>
      <c r="CA95" s="86"/>
    </row>
    <row r="96" spans="2:79" ht="13.5">
      <c r="B96" s="15"/>
      <c r="C96" s="16"/>
      <c r="D96" s="17"/>
      <c r="E96" s="17"/>
      <c r="F96" s="17"/>
      <c r="G96" s="18"/>
      <c r="H96" s="19"/>
      <c r="I96" s="20"/>
      <c r="J96" s="21">
        <f t="shared" si="42"/>
      </c>
      <c r="K96" s="22">
        <f t="shared" si="43"/>
      </c>
      <c r="L96" s="23">
        <f t="shared" si="44"/>
      </c>
      <c r="M96" s="22">
        <f t="shared" si="45"/>
      </c>
      <c r="N96" s="24"/>
      <c r="O96" s="25"/>
      <c r="P96" s="25"/>
      <c r="Q96" s="25"/>
      <c r="R96" s="25"/>
      <c r="S96" s="25"/>
      <c r="T96" s="25"/>
      <c r="U96" s="25"/>
      <c r="V96" s="31"/>
      <c r="W96" s="183">
        <f t="shared" si="46"/>
      </c>
      <c r="X96" s="27"/>
      <c r="Y96" s="28">
        <f>IF(OR(G96="",$C$2=2),"",VLOOKUP(main!X96,$X$6:$Z$12,2,FALSE))</f>
      </c>
      <c r="Z96" s="29">
        <f>IF(OR(X96="",$C$2=1),"",VLOOKUP(main!X96,$X$6:$Z$12,3,FALSE))</f>
      </c>
      <c r="AA96" s="30"/>
      <c r="AB96" s="24">
        <f>IF(X96="","",IF($C$2=1,main!N96*(main!Y96+1),main!N96+main!Z96+AA96))</f>
      </c>
      <c r="AC96" s="25">
        <f t="shared" si="47"/>
      </c>
      <c r="AD96" s="25">
        <f t="shared" si="48"/>
      </c>
      <c r="AE96" s="25">
        <f t="shared" si="49"/>
      </c>
      <c r="AF96" s="25">
        <f t="shared" si="50"/>
      </c>
      <c r="AG96" s="25">
        <f t="shared" si="51"/>
      </c>
      <c r="AH96" s="25">
        <f t="shared" si="52"/>
      </c>
      <c r="AI96" s="25">
        <f t="shared" si="53"/>
      </c>
      <c r="AJ96" s="31">
        <f t="shared" si="54"/>
      </c>
      <c r="AK96" s="32">
        <f t="shared" si="55"/>
        <v>0</v>
      </c>
      <c r="AL96" s="33">
        <f t="shared" si="56"/>
      </c>
      <c r="AM96" s="26">
        <f t="shared" si="57"/>
      </c>
      <c r="AN96" s="34">
        <f t="shared" si="58"/>
      </c>
      <c r="AO96" s="35">
        <f t="shared" si="59"/>
      </c>
      <c r="AQ96" s="92">
        <f t="shared" si="60"/>
        <v>-1</v>
      </c>
      <c r="AR96" s="90">
        <f t="shared" si="61"/>
        <v>-100000</v>
      </c>
      <c r="AS96" s="90">
        <f t="shared" si="62"/>
        <v>-100000</v>
      </c>
      <c r="AT96" s="90">
        <f t="shared" si="63"/>
        <v>-100000</v>
      </c>
      <c r="AU96" s="90">
        <v>-100000</v>
      </c>
      <c r="AV96" s="91">
        <f t="shared" si="64"/>
        <v>-1</v>
      </c>
      <c r="AW96" s="90">
        <f t="shared" si="65"/>
        <v>-100000</v>
      </c>
      <c r="AX96" s="90">
        <f t="shared" si="66"/>
        <v>-100000</v>
      </c>
      <c r="AY96" s="90">
        <f t="shared" si="67"/>
        <v>-100000</v>
      </c>
      <c r="AZ96" s="86">
        <f t="shared" si="68"/>
        <v>-1</v>
      </c>
      <c r="BA96" s="86">
        <f t="shared" si="39"/>
        <v>-100000</v>
      </c>
      <c r="BB96" s="86">
        <f t="shared" si="37"/>
        <v>-100000</v>
      </c>
      <c r="BC96" s="86">
        <f t="shared" si="37"/>
        <v>-100000</v>
      </c>
      <c r="BD96" s="86">
        <f t="shared" si="37"/>
        <v>-100000</v>
      </c>
      <c r="BE96" s="86">
        <f t="shared" si="37"/>
        <v>-100000</v>
      </c>
      <c r="BF96" s="86">
        <f t="shared" si="37"/>
        <v>-100000</v>
      </c>
      <c r="BG96" s="86">
        <f t="shared" si="37"/>
        <v>-100000</v>
      </c>
      <c r="BH96" s="86">
        <f t="shared" si="37"/>
        <v>-100000</v>
      </c>
      <c r="BI96" s="86">
        <f t="shared" si="37"/>
        <v>-100000</v>
      </c>
      <c r="BJ96" s="86">
        <f t="shared" si="37"/>
        <v>-100000</v>
      </c>
      <c r="BK96" s="91">
        <f t="shared" si="69"/>
        <v>-100000</v>
      </c>
      <c r="BL96" s="86">
        <f t="shared" si="70"/>
        <v>-1</v>
      </c>
      <c r="BM96" s="86">
        <f t="shared" si="40"/>
        <v>-100000</v>
      </c>
      <c r="BN96" s="86">
        <f t="shared" si="73"/>
        <v>-100000</v>
      </c>
      <c r="BO96" s="86">
        <f t="shared" si="73"/>
        <v>-100000</v>
      </c>
      <c r="BP96" s="86">
        <f t="shared" si="73"/>
        <v>-100000</v>
      </c>
      <c r="BQ96" s="86">
        <f t="shared" si="73"/>
        <v>-100000</v>
      </c>
      <c r="BR96" s="86">
        <f t="shared" si="72"/>
        <v>-100000</v>
      </c>
      <c r="BS96" s="86">
        <f t="shared" si="72"/>
        <v>-100000</v>
      </c>
      <c r="BT96" s="86">
        <f t="shared" si="72"/>
        <v>-100000</v>
      </c>
      <c r="BU96" s="86">
        <f t="shared" si="72"/>
        <v>-100000</v>
      </c>
      <c r="BV96" s="86">
        <f t="shared" si="72"/>
        <v>-100000</v>
      </c>
      <c r="BW96" s="86"/>
      <c r="BX96" s="86"/>
      <c r="BY96" s="86"/>
      <c r="BZ96" s="86"/>
      <c r="CA96" s="86"/>
    </row>
    <row r="97" spans="2:79" ht="13.5">
      <c r="B97" s="15"/>
      <c r="C97" s="16"/>
      <c r="D97" s="17"/>
      <c r="E97" s="17"/>
      <c r="F97" s="17"/>
      <c r="G97" s="18"/>
      <c r="H97" s="19"/>
      <c r="I97" s="20"/>
      <c r="J97" s="21">
        <f t="shared" si="42"/>
      </c>
      <c r="K97" s="22">
        <f t="shared" si="43"/>
      </c>
      <c r="L97" s="23">
        <f t="shared" si="44"/>
      </c>
      <c r="M97" s="22">
        <f t="shared" si="45"/>
      </c>
      <c r="N97" s="24"/>
      <c r="O97" s="25"/>
      <c r="P97" s="25"/>
      <c r="Q97" s="25"/>
      <c r="R97" s="25"/>
      <c r="S97" s="25"/>
      <c r="T97" s="25"/>
      <c r="U97" s="25"/>
      <c r="V97" s="31"/>
      <c r="W97" s="183">
        <f t="shared" si="46"/>
      </c>
      <c r="X97" s="27"/>
      <c r="Y97" s="28">
        <f>IF(OR(G97="",$C$2=2),"",VLOOKUP(main!X97,$X$6:$Z$12,2,FALSE))</f>
      </c>
      <c r="Z97" s="29">
        <f>IF(OR(X97="",$C$2=1),"",VLOOKUP(main!X97,$X$6:$Z$12,3,FALSE))</f>
      </c>
      <c r="AA97" s="30"/>
      <c r="AB97" s="24">
        <f>IF(X97="","",IF($C$2=1,main!N97*(main!Y97+1),main!N97+main!Z97+AA97))</f>
      </c>
      <c r="AC97" s="25">
        <f t="shared" si="47"/>
      </c>
      <c r="AD97" s="25">
        <f t="shared" si="48"/>
      </c>
      <c r="AE97" s="25">
        <f t="shared" si="49"/>
      </c>
      <c r="AF97" s="25">
        <f t="shared" si="50"/>
      </c>
      <c r="AG97" s="25">
        <f t="shared" si="51"/>
      </c>
      <c r="AH97" s="25">
        <f t="shared" si="52"/>
      </c>
      <c r="AI97" s="25">
        <f t="shared" si="53"/>
      </c>
      <c r="AJ97" s="31">
        <f t="shared" si="54"/>
      </c>
      <c r="AK97" s="32">
        <f t="shared" si="55"/>
        <v>0</v>
      </c>
      <c r="AL97" s="33">
        <f t="shared" si="56"/>
      </c>
      <c r="AM97" s="26">
        <f t="shared" si="57"/>
      </c>
      <c r="AN97" s="34">
        <f t="shared" si="58"/>
      </c>
      <c r="AO97" s="35">
        <f t="shared" si="59"/>
      </c>
      <c r="AQ97" s="92">
        <f t="shared" si="60"/>
        <v>-1</v>
      </c>
      <c r="AR97" s="90">
        <f t="shared" si="61"/>
        <v>-100000</v>
      </c>
      <c r="AS97" s="90">
        <f t="shared" si="62"/>
        <v>-100000</v>
      </c>
      <c r="AT97" s="90">
        <f t="shared" si="63"/>
        <v>-100000</v>
      </c>
      <c r="AU97" s="90">
        <v>-100000</v>
      </c>
      <c r="AV97" s="91">
        <f t="shared" si="64"/>
        <v>-1</v>
      </c>
      <c r="AW97" s="90">
        <f t="shared" si="65"/>
        <v>-100000</v>
      </c>
      <c r="AX97" s="90">
        <f t="shared" si="66"/>
        <v>-100000</v>
      </c>
      <c r="AY97" s="90">
        <f t="shared" si="67"/>
        <v>-100000</v>
      </c>
      <c r="AZ97" s="86">
        <f t="shared" si="68"/>
        <v>-1</v>
      </c>
      <c r="BA97" s="86">
        <f t="shared" si="39"/>
        <v>-100000</v>
      </c>
      <c r="BB97" s="86">
        <f t="shared" si="37"/>
        <v>-100000</v>
      </c>
      <c r="BC97" s="86">
        <f t="shared" si="37"/>
        <v>-100000</v>
      </c>
      <c r="BD97" s="86">
        <f t="shared" si="37"/>
        <v>-100000</v>
      </c>
      <c r="BE97" s="86">
        <f t="shared" si="37"/>
        <v>-100000</v>
      </c>
      <c r="BF97" s="86">
        <f t="shared" si="37"/>
        <v>-100000</v>
      </c>
      <c r="BG97" s="86">
        <f t="shared" si="37"/>
        <v>-100000</v>
      </c>
      <c r="BH97" s="86">
        <f t="shared" si="37"/>
        <v>-100000</v>
      </c>
      <c r="BI97" s="86">
        <f t="shared" si="37"/>
        <v>-100000</v>
      </c>
      <c r="BJ97" s="86">
        <f t="shared" si="37"/>
        <v>-100000</v>
      </c>
      <c r="BK97" s="91">
        <f t="shared" si="69"/>
        <v>-100000</v>
      </c>
      <c r="BL97" s="86">
        <f t="shared" si="70"/>
        <v>-1</v>
      </c>
      <c r="BM97" s="86">
        <f t="shared" si="40"/>
        <v>-100000</v>
      </c>
      <c r="BN97" s="86">
        <f t="shared" si="73"/>
        <v>-100000</v>
      </c>
      <c r="BO97" s="86">
        <f t="shared" si="73"/>
        <v>-100000</v>
      </c>
      <c r="BP97" s="86">
        <f t="shared" si="73"/>
        <v>-100000</v>
      </c>
      <c r="BQ97" s="86">
        <f t="shared" si="73"/>
        <v>-100000</v>
      </c>
      <c r="BR97" s="86">
        <f t="shared" si="72"/>
        <v>-100000</v>
      </c>
      <c r="BS97" s="86">
        <f t="shared" si="72"/>
        <v>-100000</v>
      </c>
      <c r="BT97" s="86">
        <f t="shared" si="72"/>
        <v>-100000</v>
      </c>
      <c r="BU97" s="86">
        <f t="shared" si="72"/>
        <v>-100000</v>
      </c>
      <c r="BV97" s="86">
        <f t="shared" si="72"/>
        <v>-100000</v>
      </c>
      <c r="BW97" s="86"/>
      <c r="BX97" s="86"/>
      <c r="BY97" s="86"/>
      <c r="BZ97" s="86"/>
      <c r="CA97" s="86"/>
    </row>
    <row r="98" spans="2:79" ht="13.5">
      <c r="B98" s="15"/>
      <c r="C98" s="16"/>
      <c r="D98" s="17"/>
      <c r="E98" s="17"/>
      <c r="F98" s="17"/>
      <c r="G98" s="18"/>
      <c r="H98" s="19"/>
      <c r="I98" s="20"/>
      <c r="J98" s="21">
        <f t="shared" si="42"/>
      </c>
      <c r="K98" s="22">
        <f t="shared" si="43"/>
      </c>
      <c r="L98" s="23">
        <f t="shared" si="44"/>
      </c>
      <c r="M98" s="22">
        <f t="shared" si="45"/>
      </c>
      <c r="N98" s="24"/>
      <c r="O98" s="25"/>
      <c r="P98" s="25"/>
      <c r="Q98" s="25"/>
      <c r="R98" s="25"/>
      <c r="S98" s="25"/>
      <c r="T98" s="25"/>
      <c r="U98" s="25"/>
      <c r="V98" s="31"/>
      <c r="W98" s="183">
        <f t="shared" si="46"/>
      </c>
      <c r="X98" s="27"/>
      <c r="Y98" s="28">
        <f>IF(OR(G98="",$C$2=2),"",VLOOKUP(main!X98,$X$6:$Z$12,2,FALSE))</f>
      </c>
      <c r="Z98" s="29">
        <f>IF(OR(X98="",$C$2=1),"",VLOOKUP(main!X98,$X$6:$Z$12,3,FALSE))</f>
      </c>
      <c r="AA98" s="30"/>
      <c r="AB98" s="24">
        <f>IF(X98="","",IF($C$2=1,main!N98*(main!Y98+1),main!N98+main!Z98+AA98))</f>
      </c>
      <c r="AC98" s="25">
        <f t="shared" si="47"/>
      </c>
      <c r="AD98" s="25">
        <f t="shared" si="48"/>
      </c>
      <c r="AE98" s="25">
        <f t="shared" si="49"/>
      </c>
      <c r="AF98" s="25">
        <f t="shared" si="50"/>
      </c>
      <c r="AG98" s="25">
        <f t="shared" si="51"/>
      </c>
      <c r="AH98" s="25">
        <f t="shared" si="52"/>
      </c>
      <c r="AI98" s="25">
        <f t="shared" si="53"/>
      </c>
      <c r="AJ98" s="31">
        <f t="shared" si="54"/>
      </c>
      <c r="AK98" s="32">
        <f t="shared" si="55"/>
        <v>0</v>
      </c>
      <c r="AL98" s="33">
        <f t="shared" si="56"/>
      </c>
      <c r="AM98" s="26">
        <f t="shared" si="57"/>
      </c>
      <c r="AN98" s="34">
        <f t="shared" si="58"/>
      </c>
      <c r="AO98" s="35">
        <f t="shared" si="59"/>
      </c>
      <c r="AQ98" s="92">
        <f t="shared" si="60"/>
        <v>-1</v>
      </c>
      <c r="AR98" s="90">
        <f t="shared" si="61"/>
        <v>-100000</v>
      </c>
      <c r="AS98" s="90">
        <f t="shared" si="62"/>
        <v>-100000</v>
      </c>
      <c r="AT98" s="90">
        <f t="shared" si="63"/>
        <v>-100000</v>
      </c>
      <c r="AU98" s="90">
        <v>-100000</v>
      </c>
      <c r="AV98" s="91">
        <f t="shared" si="64"/>
        <v>-1</v>
      </c>
      <c r="AW98" s="90">
        <f t="shared" si="65"/>
        <v>-100000</v>
      </c>
      <c r="AX98" s="90">
        <f t="shared" si="66"/>
        <v>-100000</v>
      </c>
      <c r="AY98" s="90">
        <f t="shared" si="67"/>
        <v>-100000</v>
      </c>
      <c r="AZ98" s="86">
        <f t="shared" si="68"/>
        <v>-1</v>
      </c>
      <c r="BA98" s="86">
        <f t="shared" si="39"/>
        <v>-100000</v>
      </c>
      <c r="BB98" s="86">
        <f t="shared" si="37"/>
        <v>-100000</v>
      </c>
      <c r="BC98" s="86">
        <f t="shared" si="37"/>
        <v>-100000</v>
      </c>
      <c r="BD98" s="86">
        <f t="shared" si="37"/>
        <v>-100000</v>
      </c>
      <c r="BE98" s="86">
        <f t="shared" si="37"/>
        <v>-100000</v>
      </c>
      <c r="BF98" s="86">
        <f t="shared" si="37"/>
        <v>-100000</v>
      </c>
      <c r="BG98" s="86">
        <f t="shared" si="37"/>
        <v>-100000</v>
      </c>
      <c r="BH98" s="86">
        <f t="shared" si="37"/>
        <v>-100000</v>
      </c>
      <c r="BI98" s="86">
        <f t="shared" si="37"/>
        <v>-100000</v>
      </c>
      <c r="BJ98" s="86">
        <f t="shared" si="37"/>
        <v>-100000</v>
      </c>
      <c r="BK98" s="91">
        <f t="shared" si="69"/>
        <v>-100000</v>
      </c>
      <c r="BL98" s="86">
        <f t="shared" si="70"/>
        <v>-1</v>
      </c>
      <c r="BM98" s="86">
        <f t="shared" si="40"/>
        <v>-100000</v>
      </c>
      <c r="BN98" s="86">
        <f t="shared" si="73"/>
        <v>-100000</v>
      </c>
      <c r="BO98" s="86">
        <f t="shared" si="73"/>
        <v>-100000</v>
      </c>
      <c r="BP98" s="86">
        <f t="shared" si="73"/>
        <v>-100000</v>
      </c>
      <c r="BQ98" s="86">
        <f t="shared" si="73"/>
        <v>-100000</v>
      </c>
      <c r="BR98" s="86">
        <f t="shared" si="72"/>
        <v>-100000</v>
      </c>
      <c r="BS98" s="86">
        <f t="shared" si="72"/>
        <v>-100000</v>
      </c>
      <c r="BT98" s="86">
        <f t="shared" si="72"/>
        <v>-100000</v>
      </c>
      <c r="BU98" s="86">
        <f t="shared" si="72"/>
        <v>-100000</v>
      </c>
      <c r="BV98" s="86">
        <f t="shared" si="72"/>
        <v>-100000</v>
      </c>
      <c r="BW98" s="86"/>
      <c r="BX98" s="86"/>
      <c r="BY98" s="86"/>
      <c r="BZ98" s="86"/>
      <c r="CA98" s="86"/>
    </row>
    <row r="99" spans="2:79" ht="13.5">
      <c r="B99" s="15"/>
      <c r="C99" s="16"/>
      <c r="D99" s="17"/>
      <c r="E99" s="17"/>
      <c r="F99" s="17"/>
      <c r="G99" s="18"/>
      <c r="H99" s="19"/>
      <c r="I99" s="20"/>
      <c r="J99" s="21">
        <f t="shared" si="42"/>
      </c>
      <c r="K99" s="22">
        <f t="shared" si="43"/>
      </c>
      <c r="L99" s="23">
        <f t="shared" si="44"/>
      </c>
      <c r="M99" s="22">
        <f t="shared" si="45"/>
      </c>
      <c r="N99" s="24"/>
      <c r="O99" s="25"/>
      <c r="P99" s="25"/>
      <c r="Q99" s="25"/>
      <c r="R99" s="25"/>
      <c r="S99" s="25"/>
      <c r="T99" s="25"/>
      <c r="U99" s="25"/>
      <c r="V99" s="31"/>
      <c r="W99" s="183">
        <f t="shared" si="46"/>
      </c>
      <c r="X99" s="27"/>
      <c r="Y99" s="28">
        <f>IF(OR(G99="",$C$2=2),"",VLOOKUP(main!X99,$X$6:$Z$12,2,FALSE))</f>
      </c>
      <c r="Z99" s="29">
        <f>IF(OR(X99="",$C$2=1),"",VLOOKUP(main!X99,$X$6:$Z$12,3,FALSE))</f>
      </c>
      <c r="AA99" s="30"/>
      <c r="AB99" s="24">
        <f>IF(X99="","",IF($C$2=1,main!N99*(main!Y99+1),main!N99+main!Z99+AA99))</f>
      </c>
      <c r="AC99" s="25">
        <f t="shared" si="47"/>
      </c>
      <c r="AD99" s="25">
        <f t="shared" si="48"/>
      </c>
      <c r="AE99" s="25">
        <f t="shared" si="49"/>
      </c>
      <c r="AF99" s="25">
        <f t="shared" si="50"/>
      </c>
      <c r="AG99" s="25">
        <f t="shared" si="51"/>
      </c>
      <c r="AH99" s="25">
        <f t="shared" si="52"/>
      </c>
      <c r="AI99" s="25">
        <f t="shared" si="53"/>
      </c>
      <c r="AJ99" s="31">
        <f t="shared" si="54"/>
      </c>
      <c r="AK99" s="32">
        <f t="shared" si="55"/>
        <v>0</v>
      </c>
      <c r="AL99" s="33">
        <f t="shared" si="56"/>
      </c>
      <c r="AM99" s="26">
        <f t="shared" si="57"/>
      </c>
      <c r="AN99" s="34">
        <f t="shared" si="58"/>
      </c>
      <c r="AO99" s="35">
        <f t="shared" si="59"/>
      </c>
      <c r="AQ99" s="92">
        <f t="shared" si="60"/>
        <v>-1</v>
      </c>
      <c r="AR99" s="90">
        <f t="shared" si="61"/>
        <v>-100000</v>
      </c>
      <c r="AS99" s="90">
        <f t="shared" si="62"/>
        <v>-100000</v>
      </c>
      <c r="AT99" s="90">
        <f t="shared" si="63"/>
        <v>-100000</v>
      </c>
      <c r="AU99" s="90">
        <v>-100000</v>
      </c>
      <c r="AV99" s="91">
        <f t="shared" si="64"/>
        <v>-1</v>
      </c>
      <c r="AW99" s="90">
        <f t="shared" si="65"/>
        <v>-100000</v>
      </c>
      <c r="AX99" s="90">
        <f t="shared" si="66"/>
        <v>-100000</v>
      </c>
      <c r="AY99" s="90">
        <f t="shared" si="67"/>
        <v>-100000</v>
      </c>
      <c r="AZ99" s="86">
        <f t="shared" si="68"/>
        <v>-1</v>
      </c>
      <c r="BA99" s="86">
        <f t="shared" si="39"/>
        <v>-100000</v>
      </c>
      <c r="BB99" s="86">
        <f t="shared" si="37"/>
        <v>-100000</v>
      </c>
      <c r="BC99" s="86">
        <f t="shared" si="37"/>
        <v>-100000</v>
      </c>
      <c r="BD99" s="86">
        <f t="shared" si="37"/>
        <v>-100000</v>
      </c>
      <c r="BE99" s="86">
        <f t="shared" si="37"/>
        <v>-100000</v>
      </c>
      <c r="BF99" s="86">
        <f t="shared" si="37"/>
        <v>-100000</v>
      </c>
      <c r="BG99" s="86">
        <f t="shared" si="37"/>
        <v>-100000</v>
      </c>
      <c r="BH99" s="86">
        <f t="shared" si="37"/>
        <v>-100000</v>
      </c>
      <c r="BI99" s="86">
        <f t="shared" si="37"/>
        <v>-100000</v>
      </c>
      <c r="BJ99" s="86">
        <f t="shared" si="37"/>
        <v>-100000</v>
      </c>
      <c r="BK99" s="91">
        <f t="shared" si="69"/>
        <v>-100000</v>
      </c>
      <c r="BL99" s="86">
        <f t="shared" si="70"/>
        <v>-1</v>
      </c>
      <c r="BM99" s="86">
        <f t="shared" si="40"/>
        <v>-100000</v>
      </c>
      <c r="BN99" s="86">
        <f t="shared" si="73"/>
        <v>-100000</v>
      </c>
      <c r="BO99" s="86">
        <f t="shared" si="73"/>
        <v>-100000</v>
      </c>
      <c r="BP99" s="86">
        <f t="shared" si="73"/>
        <v>-100000</v>
      </c>
      <c r="BQ99" s="86">
        <f t="shared" si="73"/>
        <v>-100000</v>
      </c>
      <c r="BR99" s="86">
        <f t="shared" si="72"/>
        <v>-100000</v>
      </c>
      <c r="BS99" s="86">
        <f t="shared" si="72"/>
        <v>-100000</v>
      </c>
      <c r="BT99" s="86">
        <f t="shared" si="72"/>
        <v>-100000</v>
      </c>
      <c r="BU99" s="86">
        <f t="shared" si="72"/>
        <v>-100000</v>
      </c>
      <c r="BV99" s="86">
        <f t="shared" si="72"/>
        <v>-100000</v>
      </c>
      <c r="BW99" s="86"/>
      <c r="BX99" s="86"/>
      <c r="BY99" s="86"/>
      <c r="BZ99" s="86"/>
      <c r="CA99" s="86"/>
    </row>
    <row r="100" spans="2:79" ht="13.5">
      <c r="B100" s="15"/>
      <c r="C100" s="16"/>
      <c r="D100" s="17"/>
      <c r="E100" s="17"/>
      <c r="F100" s="17"/>
      <c r="G100" s="18"/>
      <c r="H100" s="19"/>
      <c r="I100" s="20"/>
      <c r="J100" s="21">
        <f t="shared" si="42"/>
      </c>
      <c r="K100" s="22">
        <f t="shared" si="43"/>
      </c>
      <c r="L100" s="23">
        <f t="shared" si="44"/>
      </c>
      <c r="M100" s="22">
        <f t="shared" si="45"/>
      </c>
      <c r="N100" s="24"/>
      <c r="O100" s="25"/>
      <c r="P100" s="25"/>
      <c r="Q100" s="25"/>
      <c r="R100" s="25"/>
      <c r="S100" s="25"/>
      <c r="T100" s="25"/>
      <c r="U100" s="25"/>
      <c r="V100" s="31"/>
      <c r="W100" s="183">
        <f t="shared" si="46"/>
      </c>
      <c r="X100" s="27"/>
      <c r="Y100" s="28">
        <f>IF(OR(G100="",$C$2=2),"",VLOOKUP(main!X100,$X$6:$Z$12,2,FALSE))</f>
      </c>
      <c r="Z100" s="29">
        <f>IF(OR(X100="",$C$2=1),"",VLOOKUP(main!X100,$X$6:$Z$12,3,FALSE))</f>
      </c>
      <c r="AA100" s="30"/>
      <c r="AB100" s="24">
        <f>IF(X100="","",IF($C$2=1,main!N100*(main!Y100+1),main!N100+main!Z100+AA100))</f>
      </c>
      <c r="AC100" s="25">
        <f t="shared" si="47"/>
      </c>
      <c r="AD100" s="25">
        <f t="shared" si="48"/>
      </c>
      <c r="AE100" s="25">
        <f t="shared" si="49"/>
      </c>
      <c r="AF100" s="25">
        <f t="shared" si="50"/>
      </c>
      <c r="AG100" s="25">
        <f t="shared" si="51"/>
      </c>
      <c r="AH100" s="25">
        <f t="shared" si="52"/>
      </c>
      <c r="AI100" s="25">
        <f t="shared" si="53"/>
      </c>
      <c r="AJ100" s="31">
        <f t="shared" si="54"/>
      </c>
      <c r="AK100" s="32">
        <f t="shared" si="55"/>
        <v>0</v>
      </c>
      <c r="AL100" s="33">
        <f t="shared" si="56"/>
      </c>
      <c r="AM100" s="26">
        <f t="shared" si="57"/>
      </c>
      <c r="AN100" s="34">
        <f t="shared" si="58"/>
      </c>
      <c r="AO100" s="35">
        <f t="shared" si="59"/>
      </c>
      <c r="AQ100" s="92">
        <f t="shared" si="60"/>
        <v>-1</v>
      </c>
      <c r="AR100" s="90">
        <f t="shared" si="61"/>
        <v>-100000</v>
      </c>
      <c r="AS100" s="90">
        <f t="shared" si="62"/>
        <v>-100000</v>
      </c>
      <c r="AT100" s="90">
        <f t="shared" si="63"/>
        <v>-100000</v>
      </c>
      <c r="AU100" s="90">
        <v>-100000</v>
      </c>
      <c r="AV100" s="91">
        <f t="shared" si="64"/>
        <v>-1</v>
      </c>
      <c r="AW100" s="90">
        <f t="shared" si="65"/>
        <v>-100000</v>
      </c>
      <c r="AX100" s="90">
        <f t="shared" si="66"/>
        <v>-100000</v>
      </c>
      <c r="AY100" s="90">
        <f t="shared" si="67"/>
        <v>-100000</v>
      </c>
      <c r="AZ100" s="86">
        <f t="shared" si="68"/>
        <v>-1</v>
      </c>
      <c r="BA100" s="86">
        <f t="shared" si="39"/>
        <v>-100000</v>
      </c>
      <c r="BB100" s="86">
        <f t="shared" si="37"/>
        <v>-100000</v>
      </c>
      <c r="BC100" s="86">
        <f t="shared" si="37"/>
        <v>-100000</v>
      </c>
      <c r="BD100" s="86">
        <f t="shared" si="37"/>
        <v>-100000</v>
      </c>
      <c r="BE100" s="86">
        <f t="shared" si="37"/>
        <v>-100000</v>
      </c>
      <c r="BF100" s="86">
        <f t="shared" si="37"/>
        <v>-100000</v>
      </c>
      <c r="BG100" s="86">
        <f t="shared" si="37"/>
        <v>-100000</v>
      </c>
      <c r="BH100" s="86">
        <f t="shared" si="37"/>
        <v>-100000</v>
      </c>
      <c r="BI100" s="86">
        <f t="shared" si="37"/>
        <v>-100000</v>
      </c>
      <c r="BJ100" s="86">
        <f t="shared" si="37"/>
        <v>-100000</v>
      </c>
      <c r="BK100" s="91">
        <f t="shared" si="69"/>
        <v>-100000</v>
      </c>
      <c r="BL100" s="86">
        <f t="shared" si="70"/>
        <v>-1</v>
      </c>
      <c r="BM100" s="86">
        <f t="shared" si="40"/>
        <v>-100000</v>
      </c>
      <c r="BN100" s="86">
        <f t="shared" si="73"/>
        <v>-100000</v>
      </c>
      <c r="BO100" s="86">
        <f t="shared" si="73"/>
        <v>-100000</v>
      </c>
      <c r="BP100" s="86">
        <f t="shared" si="73"/>
        <v>-100000</v>
      </c>
      <c r="BQ100" s="86">
        <f t="shared" si="73"/>
        <v>-100000</v>
      </c>
      <c r="BR100" s="86">
        <f t="shared" si="72"/>
        <v>-100000</v>
      </c>
      <c r="BS100" s="86">
        <f t="shared" si="72"/>
        <v>-100000</v>
      </c>
      <c r="BT100" s="86">
        <f t="shared" si="72"/>
        <v>-100000</v>
      </c>
      <c r="BU100" s="86">
        <f t="shared" si="72"/>
        <v>-100000</v>
      </c>
      <c r="BV100" s="86">
        <f t="shared" si="72"/>
        <v>-100000</v>
      </c>
      <c r="BW100" s="86"/>
      <c r="BX100" s="86"/>
      <c r="BY100" s="86"/>
      <c r="BZ100" s="86"/>
      <c r="CA100" s="86"/>
    </row>
    <row r="101" spans="2:79" ht="13.5">
      <c r="B101" s="15"/>
      <c r="C101" s="16"/>
      <c r="D101" s="17"/>
      <c r="E101" s="17"/>
      <c r="F101" s="17"/>
      <c r="G101" s="18"/>
      <c r="H101" s="19"/>
      <c r="I101" s="20"/>
      <c r="J101" s="21">
        <f t="shared" si="42"/>
      </c>
      <c r="K101" s="22">
        <f t="shared" si="43"/>
      </c>
      <c r="L101" s="23">
        <f t="shared" si="44"/>
      </c>
      <c r="M101" s="22">
        <f t="shared" si="45"/>
      </c>
      <c r="N101" s="24"/>
      <c r="O101" s="25"/>
      <c r="P101" s="25"/>
      <c r="Q101" s="25"/>
      <c r="R101" s="25"/>
      <c r="S101" s="25"/>
      <c r="T101" s="25"/>
      <c r="U101" s="25"/>
      <c r="V101" s="31"/>
      <c r="W101" s="183">
        <f t="shared" si="46"/>
      </c>
      <c r="X101" s="27"/>
      <c r="Y101" s="28">
        <f>IF(OR(G101="",$C$2=2),"",VLOOKUP(main!X101,$X$6:$Z$12,2,FALSE))</f>
      </c>
      <c r="Z101" s="29">
        <f>IF(OR(X101="",$C$2=1),"",VLOOKUP(main!X101,$X$6:$Z$12,3,FALSE))</f>
      </c>
      <c r="AA101" s="30"/>
      <c r="AB101" s="24">
        <f>IF(X101="","",IF($C$2=1,main!N101*(main!Y101+1),main!N101+main!Z101+AA101))</f>
      </c>
      <c r="AC101" s="25">
        <f t="shared" si="47"/>
      </c>
      <c r="AD101" s="25">
        <f t="shared" si="48"/>
      </c>
      <c r="AE101" s="25">
        <f t="shared" si="49"/>
      </c>
      <c r="AF101" s="25">
        <f t="shared" si="50"/>
      </c>
      <c r="AG101" s="25">
        <f t="shared" si="51"/>
      </c>
      <c r="AH101" s="25">
        <f t="shared" si="52"/>
      </c>
      <c r="AI101" s="25">
        <f t="shared" si="53"/>
      </c>
      <c r="AJ101" s="31">
        <f t="shared" si="54"/>
      </c>
      <c r="AK101" s="32">
        <f t="shared" si="55"/>
        <v>0</v>
      </c>
      <c r="AL101" s="33">
        <f t="shared" si="56"/>
      </c>
      <c r="AM101" s="26">
        <f t="shared" si="57"/>
      </c>
      <c r="AN101" s="34">
        <f t="shared" si="58"/>
      </c>
      <c r="AO101" s="35">
        <f t="shared" si="59"/>
      </c>
      <c r="AQ101" s="92">
        <f t="shared" si="60"/>
        <v>-1</v>
      </c>
      <c r="AR101" s="90">
        <f t="shared" si="61"/>
        <v>-100000</v>
      </c>
      <c r="AS101" s="90">
        <f t="shared" si="62"/>
        <v>-100000</v>
      </c>
      <c r="AT101" s="90">
        <f t="shared" si="63"/>
        <v>-100000</v>
      </c>
      <c r="AU101" s="90">
        <v>-100000</v>
      </c>
      <c r="AV101" s="91">
        <f t="shared" si="64"/>
        <v>-1</v>
      </c>
      <c r="AW101" s="90">
        <f t="shared" si="65"/>
        <v>-100000</v>
      </c>
      <c r="AX101" s="90">
        <f t="shared" si="66"/>
        <v>-100000</v>
      </c>
      <c r="AY101" s="90">
        <f t="shared" si="67"/>
        <v>-100000</v>
      </c>
      <c r="AZ101" s="86">
        <f t="shared" si="68"/>
        <v>-1</v>
      </c>
      <c r="BA101" s="86">
        <f t="shared" si="39"/>
        <v>-100000</v>
      </c>
      <c r="BB101" s="86">
        <f t="shared" si="37"/>
        <v>-100000</v>
      </c>
      <c r="BC101" s="86">
        <f t="shared" si="37"/>
        <v>-100000</v>
      </c>
      <c r="BD101" s="86">
        <f t="shared" si="37"/>
        <v>-100000</v>
      </c>
      <c r="BE101" s="86">
        <f t="shared" si="37"/>
        <v>-100000</v>
      </c>
      <c r="BF101" s="86">
        <f t="shared" si="37"/>
        <v>-100000</v>
      </c>
      <c r="BG101" s="86">
        <f t="shared" si="37"/>
        <v>-100000</v>
      </c>
      <c r="BH101" s="86">
        <f t="shared" si="37"/>
        <v>-100000</v>
      </c>
      <c r="BI101" s="86">
        <f aca="true" t="shared" si="74" ref="BB101:BJ121">IF($E101=BI$14,$W101,-100000)</f>
        <v>-100000</v>
      </c>
      <c r="BJ101" s="86">
        <f t="shared" si="74"/>
        <v>-100000</v>
      </c>
      <c r="BK101" s="91">
        <f t="shared" si="69"/>
        <v>-100000</v>
      </c>
      <c r="BL101" s="86">
        <f t="shared" si="70"/>
        <v>-1</v>
      </c>
      <c r="BM101" s="86">
        <f t="shared" si="40"/>
        <v>-100000</v>
      </c>
      <c r="BN101" s="86">
        <f t="shared" si="73"/>
        <v>-100000</v>
      </c>
      <c r="BO101" s="86">
        <f t="shared" si="73"/>
        <v>-100000</v>
      </c>
      <c r="BP101" s="86">
        <f t="shared" si="73"/>
        <v>-100000</v>
      </c>
      <c r="BQ101" s="86">
        <f t="shared" si="73"/>
        <v>-100000</v>
      </c>
      <c r="BR101" s="86">
        <f t="shared" si="72"/>
        <v>-100000</v>
      </c>
      <c r="BS101" s="86">
        <f t="shared" si="72"/>
        <v>-100000</v>
      </c>
      <c r="BT101" s="86">
        <f t="shared" si="72"/>
        <v>-100000</v>
      </c>
      <c r="BU101" s="86">
        <f t="shared" si="72"/>
        <v>-100000</v>
      </c>
      <c r="BV101" s="86">
        <f t="shared" si="72"/>
        <v>-100000</v>
      </c>
      <c r="BW101" s="86"/>
      <c r="BX101" s="86"/>
      <c r="BY101" s="86"/>
      <c r="BZ101" s="86"/>
      <c r="CA101" s="86"/>
    </row>
    <row r="102" spans="2:79" ht="13.5">
      <c r="B102" s="15"/>
      <c r="C102" s="16"/>
      <c r="D102" s="17"/>
      <c r="E102" s="17"/>
      <c r="F102" s="17"/>
      <c r="G102" s="18"/>
      <c r="H102" s="19"/>
      <c r="I102" s="20"/>
      <c r="J102" s="21">
        <f t="shared" si="42"/>
      </c>
      <c r="K102" s="22">
        <f t="shared" si="43"/>
      </c>
      <c r="L102" s="23">
        <f t="shared" si="44"/>
      </c>
      <c r="M102" s="22">
        <f t="shared" si="45"/>
      </c>
      <c r="N102" s="24"/>
      <c r="O102" s="25"/>
      <c r="P102" s="25"/>
      <c r="Q102" s="25"/>
      <c r="R102" s="25"/>
      <c r="S102" s="25"/>
      <c r="T102" s="25"/>
      <c r="U102" s="25"/>
      <c r="V102" s="31"/>
      <c r="W102" s="183">
        <f t="shared" si="46"/>
      </c>
      <c r="X102" s="27"/>
      <c r="Y102" s="28">
        <f>IF(OR(G102="",$C$2=2),"",VLOOKUP(main!X102,$X$6:$Z$12,2,FALSE))</f>
      </c>
      <c r="Z102" s="29">
        <f>IF(OR(X102="",$C$2=1),"",VLOOKUP(main!X102,$X$6:$Z$12,3,FALSE))</f>
      </c>
      <c r="AA102" s="30"/>
      <c r="AB102" s="24">
        <f>IF(X102="","",IF($C$2=1,main!N102*(main!Y102+1),main!N102+main!Z102+AA102))</f>
      </c>
      <c r="AC102" s="25">
        <f t="shared" si="47"/>
      </c>
      <c r="AD102" s="25">
        <f t="shared" si="48"/>
      </c>
      <c r="AE102" s="25">
        <f t="shared" si="49"/>
      </c>
      <c r="AF102" s="25">
        <f t="shared" si="50"/>
      </c>
      <c r="AG102" s="25">
        <f t="shared" si="51"/>
      </c>
      <c r="AH102" s="25">
        <f t="shared" si="52"/>
      </c>
      <c r="AI102" s="25">
        <f t="shared" si="53"/>
      </c>
      <c r="AJ102" s="31">
        <f t="shared" si="54"/>
      </c>
      <c r="AK102" s="32">
        <f t="shared" si="55"/>
        <v>0</v>
      </c>
      <c r="AL102" s="33">
        <f t="shared" si="56"/>
      </c>
      <c r="AM102" s="26">
        <f t="shared" si="57"/>
      </c>
      <c r="AN102" s="34">
        <f t="shared" si="58"/>
      </c>
      <c r="AO102" s="35">
        <f t="shared" si="59"/>
      </c>
      <c r="AQ102" s="92">
        <f t="shared" si="60"/>
        <v>-1</v>
      </c>
      <c r="AR102" s="90">
        <f t="shared" si="61"/>
        <v>-100000</v>
      </c>
      <c r="AS102" s="90">
        <f t="shared" si="62"/>
        <v>-100000</v>
      </c>
      <c r="AT102" s="90">
        <f t="shared" si="63"/>
        <v>-100000</v>
      </c>
      <c r="AU102" s="90">
        <v>-100000</v>
      </c>
      <c r="AV102" s="91">
        <f t="shared" si="64"/>
        <v>-1</v>
      </c>
      <c r="AW102" s="90">
        <f t="shared" si="65"/>
        <v>-100000</v>
      </c>
      <c r="AX102" s="90">
        <f t="shared" si="66"/>
        <v>-100000</v>
      </c>
      <c r="AY102" s="90">
        <f t="shared" si="67"/>
        <v>-100000</v>
      </c>
      <c r="AZ102" s="86">
        <f t="shared" si="68"/>
        <v>-1</v>
      </c>
      <c r="BA102" s="86">
        <f t="shared" si="39"/>
        <v>-100000</v>
      </c>
      <c r="BB102" s="86">
        <f t="shared" si="74"/>
        <v>-100000</v>
      </c>
      <c r="BC102" s="86">
        <f t="shared" si="74"/>
        <v>-100000</v>
      </c>
      <c r="BD102" s="86">
        <f t="shared" si="74"/>
        <v>-100000</v>
      </c>
      <c r="BE102" s="86">
        <f t="shared" si="74"/>
        <v>-100000</v>
      </c>
      <c r="BF102" s="86">
        <f t="shared" si="74"/>
        <v>-100000</v>
      </c>
      <c r="BG102" s="86">
        <f t="shared" si="74"/>
        <v>-100000</v>
      </c>
      <c r="BH102" s="86">
        <f t="shared" si="74"/>
        <v>-100000</v>
      </c>
      <c r="BI102" s="86">
        <f t="shared" si="74"/>
        <v>-100000</v>
      </c>
      <c r="BJ102" s="86">
        <f t="shared" si="74"/>
        <v>-100000</v>
      </c>
      <c r="BK102" s="91">
        <f t="shared" si="69"/>
        <v>-100000</v>
      </c>
      <c r="BL102" s="86">
        <f t="shared" si="70"/>
        <v>-1</v>
      </c>
      <c r="BM102" s="86">
        <f t="shared" si="40"/>
        <v>-100000</v>
      </c>
      <c r="BN102" s="86">
        <f t="shared" si="73"/>
        <v>-100000</v>
      </c>
      <c r="BO102" s="86">
        <f t="shared" si="73"/>
        <v>-100000</v>
      </c>
      <c r="BP102" s="86">
        <f t="shared" si="73"/>
        <v>-100000</v>
      </c>
      <c r="BQ102" s="86">
        <f t="shared" si="73"/>
        <v>-100000</v>
      </c>
      <c r="BR102" s="86">
        <f t="shared" si="72"/>
        <v>-100000</v>
      </c>
      <c r="BS102" s="86">
        <f t="shared" si="72"/>
        <v>-100000</v>
      </c>
      <c r="BT102" s="86">
        <f t="shared" si="72"/>
        <v>-100000</v>
      </c>
      <c r="BU102" s="86">
        <f t="shared" si="72"/>
        <v>-100000</v>
      </c>
      <c r="BV102" s="86">
        <f t="shared" si="72"/>
        <v>-100000</v>
      </c>
      <c r="BW102" s="86"/>
      <c r="BX102" s="86"/>
      <c r="BY102" s="86"/>
      <c r="BZ102" s="86"/>
      <c r="CA102" s="86"/>
    </row>
    <row r="103" spans="2:79" ht="13.5">
      <c r="B103" s="15"/>
      <c r="C103" s="16"/>
      <c r="D103" s="17"/>
      <c r="E103" s="17"/>
      <c r="F103" s="17"/>
      <c r="G103" s="18"/>
      <c r="H103" s="19"/>
      <c r="I103" s="20"/>
      <c r="J103" s="21">
        <f t="shared" si="42"/>
      </c>
      <c r="K103" s="22">
        <f t="shared" si="43"/>
      </c>
      <c r="L103" s="23">
        <f t="shared" si="44"/>
      </c>
      <c r="M103" s="22">
        <f t="shared" si="45"/>
      </c>
      <c r="N103" s="24"/>
      <c r="O103" s="25"/>
      <c r="P103" s="25"/>
      <c r="Q103" s="25"/>
      <c r="R103" s="25"/>
      <c r="S103" s="25"/>
      <c r="T103" s="25"/>
      <c r="U103" s="25"/>
      <c r="V103" s="31"/>
      <c r="W103" s="183">
        <f t="shared" si="46"/>
      </c>
      <c r="X103" s="27"/>
      <c r="Y103" s="28">
        <f>IF(OR(G103="",$C$2=2),"",VLOOKUP(main!X103,$X$6:$Z$12,2,FALSE))</f>
      </c>
      <c r="Z103" s="29">
        <f>IF(OR(X103="",$C$2=1),"",VLOOKUP(main!X103,$X$6:$Z$12,3,FALSE))</f>
      </c>
      <c r="AA103" s="30"/>
      <c r="AB103" s="24">
        <f>IF(X103="","",IF($C$2=1,main!N103*(main!Y103+1),main!N103+main!Z103+AA103))</f>
      </c>
      <c r="AC103" s="25">
        <f t="shared" si="47"/>
      </c>
      <c r="AD103" s="25">
        <f t="shared" si="48"/>
      </c>
      <c r="AE103" s="25">
        <f t="shared" si="49"/>
      </c>
      <c r="AF103" s="25">
        <f t="shared" si="50"/>
      </c>
      <c r="AG103" s="25">
        <f t="shared" si="51"/>
      </c>
      <c r="AH103" s="25">
        <f t="shared" si="52"/>
      </c>
      <c r="AI103" s="25">
        <f t="shared" si="53"/>
      </c>
      <c r="AJ103" s="31">
        <f t="shared" si="54"/>
      </c>
      <c r="AK103" s="32">
        <f t="shared" si="55"/>
        <v>0</v>
      </c>
      <c r="AL103" s="33">
        <f t="shared" si="56"/>
      </c>
      <c r="AM103" s="26">
        <f t="shared" si="57"/>
      </c>
      <c r="AN103" s="34">
        <f t="shared" si="58"/>
      </c>
      <c r="AO103" s="35">
        <f t="shared" si="59"/>
      </c>
      <c r="AQ103" s="92">
        <f t="shared" si="60"/>
        <v>-1</v>
      </c>
      <c r="AR103" s="90">
        <f t="shared" si="61"/>
        <v>-100000</v>
      </c>
      <c r="AS103" s="90">
        <f t="shared" si="62"/>
        <v>-100000</v>
      </c>
      <c r="AT103" s="90">
        <f t="shared" si="63"/>
        <v>-100000</v>
      </c>
      <c r="AU103" s="90">
        <v>-100000</v>
      </c>
      <c r="AV103" s="91">
        <f t="shared" si="64"/>
        <v>-1</v>
      </c>
      <c r="AW103" s="90">
        <f t="shared" si="65"/>
        <v>-100000</v>
      </c>
      <c r="AX103" s="90">
        <f t="shared" si="66"/>
        <v>-100000</v>
      </c>
      <c r="AY103" s="90">
        <f t="shared" si="67"/>
        <v>-100000</v>
      </c>
      <c r="AZ103" s="86">
        <f t="shared" si="68"/>
        <v>-1</v>
      </c>
      <c r="BA103" s="86">
        <f t="shared" si="39"/>
        <v>-100000</v>
      </c>
      <c r="BB103" s="86">
        <f t="shared" si="74"/>
        <v>-100000</v>
      </c>
      <c r="BC103" s="86">
        <f t="shared" si="74"/>
        <v>-100000</v>
      </c>
      <c r="BD103" s="86">
        <f t="shared" si="74"/>
        <v>-100000</v>
      </c>
      <c r="BE103" s="86">
        <f t="shared" si="74"/>
        <v>-100000</v>
      </c>
      <c r="BF103" s="86">
        <f t="shared" si="74"/>
        <v>-100000</v>
      </c>
      <c r="BG103" s="86">
        <f t="shared" si="74"/>
        <v>-100000</v>
      </c>
      <c r="BH103" s="86">
        <f t="shared" si="74"/>
        <v>-100000</v>
      </c>
      <c r="BI103" s="86">
        <f t="shared" si="74"/>
        <v>-100000</v>
      </c>
      <c r="BJ103" s="86">
        <f t="shared" si="74"/>
        <v>-100000</v>
      </c>
      <c r="BK103" s="91">
        <f t="shared" si="69"/>
        <v>-100000</v>
      </c>
      <c r="BL103" s="86">
        <f t="shared" si="70"/>
        <v>-1</v>
      </c>
      <c r="BM103" s="86">
        <f t="shared" si="40"/>
        <v>-100000</v>
      </c>
      <c r="BN103" s="86">
        <f t="shared" si="73"/>
        <v>-100000</v>
      </c>
      <c r="BO103" s="86">
        <f t="shared" si="73"/>
        <v>-100000</v>
      </c>
      <c r="BP103" s="86">
        <f t="shared" si="73"/>
        <v>-100000</v>
      </c>
      <c r="BQ103" s="86">
        <f t="shared" si="73"/>
        <v>-100000</v>
      </c>
      <c r="BR103" s="86">
        <f aca="true" t="shared" si="75" ref="BR103:BV112">IF($E103=BR$14,$N103,-100000)</f>
        <v>-100000</v>
      </c>
      <c r="BS103" s="86">
        <f t="shared" si="75"/>
        <v>-100000</v>
      </c>
      <c r="BT103" s="86">
        <f t="shared" si="75"/>
        <v>-100000</v>
      </c>
      <c r="BU103" s="86">
        <f t="shared" si="75"/>
        <v>-100000</v>
      </c>
      <c r="BV103" s="86">
        <f t="shared" si="75"/>
        <v>-100000</v>
      </c>
      <c r="BW103" s="86"/>
      <c r="BX103" s="86"/>
      <c r="BY103" s="86"/>
      <c r="BZ103" s="86"/>
      <c r="CA103" s="86"/>
    </row>
    <row r="104" spans="2:79" ht="13.5">
      <c r="B104" s="15"/>
      <c r="C104" s="16"/>
      <c r="D104" s="17"/>
      <c r="E104" s="17"/>
      <c r="F104" s="17"/>
      <c r="G104" s="18"/>
      <c r="H104" s="19"/>
      <c r="I104" s="20"/>
      <c r="J104" s="21">
        <f t="shared" si="42"/>
      </c>
      <c r="K104" s="22">
        <f t="shared" si="43"/>
      </c>
      <c r="L104" s="23">
        <f t="shared" si="44"/>
      </c>
      <c r="M104" s="22">
        <f t="shared" si="45"/>
      </c>
      <c r="N104" s="24"/>
      <c r="O104" s="25"/>
      <c r="P104" s="25"/>
      <c r="Q104" s="25"/>
      <c r="R104" s="25"/>
      <c r="S104" s="25"/>
      <c r="T104" s="25"/>
      <c r="U104" s="25"/>
      <c r="V104" s="31"/>
      <c r="W104" s="183">
        <f t="shared" si="46"/>
      </c>
      <c r="X104" s="27"/>
      <c r="Y104" s="28">
        <f>IF(OR(G104="",$C$2=2),"",VLOOKUP(main!X104,$X$6:$Z$12,2,FALSE))</f>
      </c>
      <c r="Z104" s="29">
        <f>IF(OR(X104="",$C$2=1),"",VLOOKUP(main!X104,$X$6:$Z$12,3,FALSE))</f>
      </c>
      <c r="AA104" s="30"/>
      <c r="AB104" s="24">
        <f>IF(X104="","",IF($C$2=1,main!N104*(main!Y104+1),main!N104+main!Z104+AA104))</f>
      </c>
      <c r="AC104" s="25">
        <f t="shared" si="47"/>
      </c>
      <c r="AD104" s="25">
        <f t="shared" si="48"/>
      </c>
      <c r="AE104" s="25">
        <f t="shared" si="49"/>
      </c>
      <c r="AF104" s="25">
        <f t="shared" si="50"/>
      </c>
      <c r="AG104" s="25">
        <f t="shared" si="51"/>
      </c>
      <c r="AH104" s="25">
        <f t="shared" si="52"/>
      </c>
      <c r="AI104" s="25">
        <f t="shared" si="53"/>
      </c>
      <c r="AJ104" s="31">
        <f t="shared" si="54"/>
      </c>
      <c r="AK104" s="32">
        <f t="shared" si="55"/>
        <v>0</v>
      </c>
      <c r="AL104" s="33">
        <f t="shared" si="56"/>
      </c>
      <c r="AM104" s="26">
        <f t="shared" si="57"/>
      </c>
      <c r="AN104" s="34">
        <f t="shared" si="58"/>
      </c>
      <c r="AO104" s="35">
        <f t="shared" si="59"/>
      </c>
      <c r="AQ104" s="92">
        <f t="shared" si="60"/>
        <v>-1</v>
      </c>
      <c r="AR104" s="90">
        <f t="shared" si="61"/>
        <v>-100000</v>
      </c>
      <c r="AS104" s="90">
        <f t="shared" si="62"/>
        <v>-100000</v>
      </c>
      <c r="AT104" s="90">
        <f t="shared" si="63"/>
        <v>-100000</v>
      </c>
      <c r="AU104" s="90">
        <v>-100000</v>
      </c>
      <c r="AV104" s="91">
        <f t="shared" si="64"/>
        <v>-1</v>
      </c>
      <c r="AW104" s="90">
        <f t="shared" si="65"/>
        <v>-100000</v>
      </c>
      <c r="AX104" s="90">
        <f t="shared" si="66"/>
        <v>-100000</v>
      </c>
      <c r="AY104" s="90">
        <f t="shared" si="67"/>
        <v>-100000</v>
      </c>
      <c r="AZ104" s="86">
        <f t="shared" si="68"/>
        <v>-1</v>
      </c>
      <c r="BA104" s="86">
        <f t="shared" si="39"/>
        <v>-100000</v>
      </c>
      <c r="BB104" s="86">
        <f t="shared" si="74"/>
        <v>-100000</v>
      </c>
      <c r="BC104" s="86">
        <f t="shared" si="74"/>
        <v>-100000</v>
      </c>
      <c r="BD104" s="86">
        <f t="shared" si="74"/>
        <v>-100000</v>
      </c>
      <c r="BE104" s="86">
        <f t="shared" si="74"/>
        <v>-100000</v>
      </c>
      <c r="BF104" s="86">
        <f t="shared" si="74"/>
        <v>-100000</v>
      </c>
      <c r="BG104" s="86">
        <f t="shared" si="74"/>
        <v>-100000</v>
      </c>
      <c r="BH104" s="86">
        <f t="shared" si="74"/>
        <v>-100000</v>
      </c>
      <c r="BI104" s="86">
        <f t="shared" si="74"/>
        <v>-100000</v>
      </c>
      <c r="BJ104" s="86">
        <f t="shared" si="74"/>
        <v>-100000</v>
      </c>
      <c r="BK104" s="91">
        <f t="shared" si="69"/>
        <v>-100000</v>
      </c>
      <c r="BL104" s="86">
        <f t="shared" si="70"/>
        <v>-1</v>
      </c>
      <c r="BM104" s="86">
        <f t="shared" si="40"/>
        <v>-100000</v>
      </c>
      <c r="BN104" s="86">
        <f t="shared" si="73"/>
        <v>-100000</v>
      </c>
      <c r="BO104" s="86">
        <f t="shared" si="73"/>
        <v>-100000</v>
      </c>
      <c r="BP104" s="86">
        <f t="shared" si="73"/>
        <v>-100000</v>
      </c>
      <c r="BQ104" s="86">
        <f t="shared" si="73"/>
        <v>-100000</v>
      </c>
      <c r="BR104" s="86">
        <f t="shared" si="75"/>
        <v>-100000</v>
      </c>
      <c r="BS104" s="86">
        <f t="shared" si="75"/>
        <v>-100000</v>
      </c>
      <c r="BT104" s="86">
        <f t="shared" si="75"/>
        <v>-100000</v>
      </c>
      <c r="BU104" s="86">
        <f t="shared" si="75"/>
        <v>-100000</v>
      </c>
      <c r="BV104" s="86">
        <f t="shared" si="75"/>
        <v>-100000</v>
      </c>
      <c r="BW104" s="86"/>
      <c r="BX104" s="86"/>
      <c r="BY104" s="86"/>
      <c r="BZ104" s="86"/>
      <c r="CA104" s="86"/>
    </row>
    <row r="105" spans="2:79" ht="13.5">
      <c r="B105" s="15"/>
      <c r="C105" s="16"/>
      <c r="D105" s="17"/>
      <c r="E105" s="17"/>
      <c r="F105" s="17"/>
      <c r="G105" s="18"/>
      <c r="H105" s="19"/>
      <c r="I105" s="20"/>
      <c r="J105" s="21">
        <f t="shared" si="42"/>
      </c>
      <c r="K105" s="22">
        <f t="shared" si="43"/>
      </c>
      <c r="L105" s="23">
        <f t="shared" si="44"/>
      </c>
      <c r="M105" s="22">
        <f t="shared" si="45"/>
      </c>
      <c r="N105" s="24"/>
      <c r="O105" s="25"/>
      <c r="P105" s="25"/>
      <c r="Q105" s="25"/>
      <c r="R105" s="25"/>
      <c r="S105" s="25"/>
      <c r="T105" s="25"/>
      <c r="U105" s="25"/>
      <c r="V105" s="31"/>
      <c r="W105" s="183">
        <f t="shared" si="46"/>
      </c>
      <c r="X105" s="27"/>
      <c r="Y105" s="28">
        <f>IF(OR(G105="",$C$2=2),"",VLOOKUP(main!X105,$X$6:$Z$12,2,FALSE))</f>
      </c>
      <c r="Z105" s="29">
        <f>IF(OR(X105="",$C$2=1),"",VLOOKUP(main!X105,$X$6:$Z$12,3,FALSE))</f>
      </c>
      <c r="AA105" s="30"/>
      <c r="AB105" s="24">
        <f>IF(X105="","",IF($C$2=1,main!N105*(main!Y105+1),main!N105+main!Z105+AA105))</f>
      </c>
      <c r="AC105" s="25">
        <f t="shared" si="47"/>
      </c>
      <c r="AD105" s="25">
        <f t="shared" si="48"/>
      </c>
      <c r="AE105" s="25">
        <f t="shared" si="49"/>
      </c>
      <c r="AF105" s="25">
        <f t="shared" si="50"/>
      </c>
      <c r="AG105" s="25">
        <f t="shared" si="51"/>
      </c>
      <c r="AH105" s="25">
        <f t="shared" si="52"/>
      </c>
      <c r="AI105" s="25">
        <f t="shared" si="53"/>
      </c>
      <c r="AJ105" s="31">
        <f t="shared" si="54"/>
      </c>
      <c r="AK105" s="32">
        <f t="shared" si="55"/>
        <v>0</v>
      </c>
      <c r="AL105" s="33">
        <f t="shared" si="56"/>
      </c>
      <c r="AM105" s="26">
        <f t="shared" si="57"/>
      </c>
      <c r="AN105" s="34">
        <f t="shared" si="58"/>
      </c>
      <c r="AO105" s="35">
        <f t="shared" si="59"/>
      </c>
      <c r="AQ105" s="92">
        <f t="shared" si="60"/>
        <v>-1</v>
      </c>
      <c r="AR105" s="90">
        <f t="shared" si="61"/>
        <v>-100000</v>
      </c>
      <c r="AS105" s="90">
        <f t="shared" si="62"/>
        <v>-100000</v>
      </c>
      <c r="AT105" s="90">
        <f t="shared" si="63"/>
        <v>-100000</v>
      </c>
      <c r="AU105" s="90">
        <v>-100000</v>
      </c>
      <c r="AV105" s="91">
        <f t="shared" si="64"/>
        <v>-1</v>
      </c>
      <c r="AW105" s="90">
        <f t="shared" si="65"/>
        <v>-100000</v>
      </c>
      <c r="AX105" s="90">
        <f t="shared" si="66"/>
        <v>-100000</v>
      </c>
      <c r="AY105" s="90">
        <f t="shared" si="67"/>
        <v>-100000</v>
      </c>
      <c r="AZ105" s="86">
        <f t="shared" si="68"/>
        <v>-1</v>
      </c>
      <c r="BA105" s="86">
        <f t="shared" si="39"/>
        <v>-100000</v>
      </c>
      <c r="BB105" s="86">
        <f t="shared" si="74"/>
        <v>-100000</v>
      </c>
      <c r="BC105" s="86">
        <f t="shared" si="74"/>
        <v>-100000</v>
      </c>
      <c r="BD105" s="86">
        <f t="shared" si="74"/>
        <v>-100000</v>
      </c>
      <c r="BE105" s="86">
        <f t="shared" si="74"/>
        <v>-100000</v>
      </c>
      <c r="BF105" s="86">
        <f t="shared" si="74"/>
        <v>-100000</v>
      </c>
      <c r="BG105" s="86">
        <f t="shared" si="74"/>
        <v>-100000</v>
      </c>
      <c r="BH105" s="86">
        <f t="shared" si="74"/>
        <v>-100000</v>
      </c>
      <c r="BI105" s="86">
        <f t="shared" si="74"/>
        <v>-100000</v>
      </c>
      <c r="BJ105" s="86">
        <f t="shared" si="74"/>
        <v>-100000</v>
      </c>
      <c r="BK105" s="91">
        <f t="shared" si="69"/>
        <v>-100000</v>
      </c>
      <c r="BL105" s="86">
        <f t="shared" si="70"/>
        <v>-1</v>
      </c>
      <c r="BM105" s="86">
        <f t="shared" si="40"/>
        <v>-100000</v>
      </c>
      <c r="BN105" s="86">
        <f t="shared" si="73"/>
        <v>-100000</v>
      </c>
      <c r="BO105" s="86">
        <f t="shared" si="73"/>
        <v>-100000</v>
      </c>
      <c r="BP105" s="86">
        <f t="shared" si="73"/>
        <v>-100000</v>
      </c>
      <c r="BQ105" s="86">
        <f t="shared" si="73"/>
        <v>-100000</v>
      </c>
      <c r="BR105" s="86">
        <f t="shared" si="75"/>
        <v>-100000</v>
      </c>
      <c r="BS105" s="86">
        <f t="shared" si="75"/>
        <v>-100000</v>
      </c>
      <c r="BT105" s="86">
        <f t="shared" si="75"/>
        <v>-100000</v>
      </c>
      <c r="BU105" s="86">
        <f t="shared" si="75"/>
        <v>-100000</v>
      </c>
      <c r="BV105" s="86">
        <f t="shared" si="75"/>
        <v>-100000</v>
      </c>
      <c r="BW105" s="86"/>
      <c r="BX105" s="86"/>
      <c r="BY105" s="86"/>
      <c r="BZ105" s="86"/>
      <c r="CA105" s="86"/>
    </row>
    <row r="106" spans="2:79" ht="13.5">
      <c r="B106" s="15"/>
      <c r="C106" s="16"/>
      <c r="D106" s="17"/>
      <c r="E106" s="17"/>
      <c r="F106" s="17"/>
      <c r="G106" s="18"/>
      <c r="H106" s="19"/>
      <c r="I106" s="20"/>
      <c r="J106" s="21">
        <f t="shared" si="42"/>
      </c>
      <c r="K106" s="22">
        <f t="shared" si="43"/>
      </c>
      <c r="L106" s="23">
        <f t="shared" si="44"/>
      </c>
      <c r="M106" s="22">
        <f t="shared" si="45"/>
      </c>
      <c r="N106" s="24"/>
      <c r="O106" s="25"/>
      <c r="P106" s="25"/>
      <c r="Q106" s="25"/>
      <c r="R106" s="25"/>
      <c r="S106" s="25"/>
      <c r="T106" s="25"/>
      <c r="U106" s="25"/>
      <c r="V106" s="31"/>
      <c r="W106" s="183">
        <f t="shared" si="46"/>
      </c>
      <c r="X106" s="27"/>
      <c r="Y106" s="28">
        <f>IF(OR(G106="",$C$2=2),"",VLOOKUP(main!X106,$X$6:$Z$12,2,FALSE))</f>
      </c>
      <c r="Z106" s="29">
        <f>IF(OR(X106="",$C$2=1),"",VLOOKUP(main!X106,$X$6:$Z$12,3,FALSE))</f>
      </c>
      <c r="AA106" s="30"/>
      <c r="AB106" s="24">
        <f>IF(X106="","",IF($C$2=1,main!N106*(main!Y106+1),main!N106+main!Z106+AA106))</f>
      </c>
      <c r="AC106" s="25">
        <f t="shared" si="47"/>
      </c>
      <c r="AD106" s="25">
        <f t="shared" si="48"/>
      </c>
      <c r="AE106" s="25">
        <f t="shared" si="49"/>
      </c>
      <c r="AF106" s="25">
        <f t="shared" si="50"/>
      </c>
      <c r="AG106" s="25">
        <f t="shared" si="51"/>
      </c>
      <c r="AH106" s="25">
        <f t="shared" si="52"/>
      </c>
      <c r="AI106" s="25">
        <f t="shared" si="53"/>
      </c>
      <c r="AJ106" s="31">
        <f t="shared" si="54"/>
      </c>
      <c r="AK106" s="32">
        <f t="shared" si="55"/>
        <v>0</v>
      </c>
      <c r="AL106" s="33">
        <f t="shared" si="56"/>
      </c>
      <c r="AM106" s="26">
        <f t="shared" si="57"/>
      </c>
      <c r="AN106" s="34">
        <f t="shared" si="58"/>
      </c>
      <c r="AO106" s="35">
        <f t="shared" si="59"/>
      </c>
      <c r="AQ106" s="92">
        <f t="shared" si="60"/>
        <v>-1</v>
      </c>
      <c r="AR106" s="90">
        <f t="shared" si="61"/>
        <v>-100000</v>
      </c>
      <c r="AS106" s="90">
        <f t="shared" si="62"/>
        <v>-100000</v>
      </c>
      <c r="AT106" s="90">
        <f t="shared" si="63"/>
        <v>-100000</v>
      </c>
      <c r="AU106" s="90">
        <v>-100000</v>
      </c>
      <c r="AV106" s="91">
        <f t="shared" si="64"/>
        <v>-1</v>
      </c>
      <c r="AW106" s="90">
        <f t="shared" si="65"/>
        <v>-100000</v>
      </c>
      <c r="AX106" s="90">
        <f t="shared" si="66"/>
        <v>-100000</v>
      </c>
      <c r="AY106" s="90">
        <f t="shared" si="67"/>
        <v>-100000</v>
      </c>
      <c r="AZ106" s="86">
        <f t="shared" si="68"/>
        <v>-1</v>
      </c>
      <c r="BA106" s="86">
        <f t="shared" si="39"/>
        <v>-100000</v>
      </c>
      <c r="BB106" s="86">
        <f t="shared" si="74"/>
        <v>-100000</v>
      </c>
      <c r="BC106" s="86">
        <f t="shared" si="74"/>
        <v>-100000</v>
      </c>
      <c r="BD106" s="86">
        <f t="shared" si="74"/>
        <v>-100000</v>
      </c>
      <c r="BE106" s="86">
        <f t="shared" si="74"/>
        <v>-100000</v>
      </c>
      <c r="BF106" s="86">
        <f t="shared" si="74"/>
        <v>-100000</v>
      </c>
      <c r="BG106" s="86">
        <f t="shared" si="74"/>
        <v>-100000</v>
      </c>
      <c r="BH106" s="86">
        <f t="shared" si="74"/>
        <v>-100000</v>
      </c>
      <c r="BI106" s="86">
        <f t="shared" si="74"/>
        <v>-100000</v>
      </c>
      <c r="BJ106" s="86">
        <f t="shared" si="74"/>
        <v>-100000</v>
      </c>
      <c r="BK106" s="91">
        <f t="shared" si="69"/>
        <v>-100000</v>
      </c>
      <c r="BL106" s="86">
        <f t="shared" si="70"/>
        <v>-1</v>
      </c>
      <c r="BM106" s="86">
        <f t="shared" si="40"/>
        <v>-100000</v>
      </c>
      <c r="BN106" s="86">
        <f t="shared" si="73"/>
        <v>-100000</v>
      </c>
      <c r="BO106" s="86">
        <f t="shared" si="73"/>
        <v>-100000</v>
      </c>
      <c r="BP106" s="86">
        <f t="shared" si="73"/>
        <v>-100000</v>
      </c>
      <c r="BQ106" s="86">
        <f t="shared" si="73"/>
        <v>-100000</v>
      </c>
      <c r="BR106" s="86">
        <f t="shared" si="75"/>
        <v>-100000</v>
      </c>
      <c r="BS106" s="86">
        <f t="shared" si="75"/>
        <v>-100000</v>
      </c>
      <c r="BT106" s="86">
        <f t="shared" si="75"/>
        <v>-100000</v>
      </c>
      <c r="BU106" s="86">
        <f t="shared" si="75"/>
        <v>-100000</v>
      </c>
      <c r="BV106" s="86">
        <f t="shared" si="75"/>
        <v>-100000</v>
      </c>
      <c r="BW106" s="86"/>
      <c r="BX106" s="86"/>
      <c r="BY106" s="86"/>
      <c r="BZ106" s="86"/>
      <c r="CA106" s="86"/>
    </row>
    <row r="107" spans="2:79" ht="13.5">
      <c r="B107" s="15"/>
      <c r="C107" s="16"/>
      <c r="D107" s="17"/>
      <c r="E107" s="17"/>
      <c r="F107" s="17"/>
      <c r="G107" s="18"/>
      <c r="H107" s="19"/>
      <c r="I107" s="20"/>
      <c r="J107" s="21">
        <f t="shared" si="42"/>
      </c>
      <c r="K107" s="22">
        <f t="shared" si="43"/>
      </c>
      <c r="L107" s="23">
        <f t="shared" si="44"/>
      </c>
      <c r="M107" s="22">
        <f t="shared" si="45"/>
      </c>
      <c r="N107" s="24"/>
      <c r="O107" s="25"/>
      <c r="P107" s="25"/>
      <c r="Q107" s="25"/>
      <c r="R107" s="25"/>
      <c r="S107" s="25"/>
      <c r="T107" s="25"/>
      <c r="U107" s="25"/>
      <c r="V107" s="31"/>
      <c r="W107" s="183">
        <f t="shared" si="46"/>
      </c>
      <c r="X107" s="27"/>
      <c r="Y107" s="28">
        <f>IF(OR(G107="",$C$2=2),"",VLOOKUP(main!X107,$X$6:$Z$12,2,FALSE))</f>
      </c>
      <c r="Z107" s="29">
        <f>IF(OR(X107="",$C$2=1),"",VLOOKUP(main!X107,$X$6:$Z$12,3,FALSE))</f>
      </c>
      <c r="AA107" s="30"/>
      <c r="AB107" s="24">
        <f>IF(X107="","",IF($C$2=1,main!N107*(main!Y107+1),main!N107+main!Z107+AA107))</f>
      </c>
      <c r="AC107" s="25">
        <f t="shared" si="47"/>
      </c>
      <c r="AD107" s="25">
        <f t="shared" si="48"/>
      </c>
      <c r="AE107" s="25">
        <f t="shared" si="49"/>
      </c>
      <c r="AF107" s="25">
        <f t="shared" si="50"/>
      </c>
      <c r="AG107" s="25">
        <f t="shared" si="51"/>
      </c>
      <c r="AH107" s="25">
        <f t="shared" si="52"/>
      </c>
      <c r="AI107" s="25">
        <f t="shared" si="53"/>
      </c>
      <c r="AJ107" s="31">
        <f t="shared" si="54"/>
      </c>
      <c r="AK107" s="32">
        <f t="shared" si="55"/>
        <v>0</v>
      </c>
      <c r="AL107" s="33">
        <f t="shared" si="56"/>
      </c>
      <c r="AM107" s="26">
        <f t="shared" si="57"/>
      </c>
      <c r="AN107" s="34">
        <f t="shared" si="58"/>
      </c>
      <c r="AO107" s="35">
        <f t="shared" si="59"/>
      </c>
      <c r="AQ107" s="92">
        <f t="shared" si="60"/>
        <v>-1</v>
      </c>
      <c r="AR107" s="90">
        <f t="shared" si="61"/>
        <v>-100000</v>
      </c>
      <c r="AS107" s="90">
        <f t="shared" si="62"/>
        <v>-100000</v>
      </c>
      <c r="AT107" s="90">
        <f t="shared" si="63"/>
        <v>-100000</v>
      </c>
      <c r="AU107" s="90">
        <v>-100000</v>
      </c>
      <c r="AV107" s="91">
        <f t="shared" si="64"/>
        <v>-1</v>
      </c>
      <c r="AW107" s="90">
        <f t="shared" si="65"/>
        <v>-100000</v>
      </c>
      <c r="AX107" s="90">
        <f t="shared" si="66"/>
        <v>-100000</v>
      </c>
      <c r="AY107" s="90">
        <f t="shared" si="67"/>
        <v>-100000</v>
      </c>
      <c r="AZ107" s="86">
        <f t="shared" si="68"/>
        <v>-1</v>
      </c>
      <c r="BA107" s="86">
        <f t="shared" si="39"/>
        <v>-100000</v>
      </c>
      <c r="BB107" s="86">
        <f t="shared" si="74"/>
        <v>-100000</v>
      </c>
      <c r="BC107" s="86">
        <f t="shared" si="74"/>
        <v>-100000</v>
      </c>
      <c r="BD107" s="86">
        <f t="shared" si="74"/>
        <v>-100000</v>
      </c>
      <c r="BE107" s="86">
        <f t="shared" si="74"/>
        <v>-100000</v>
      </c>
      <c r="BF107" s="86">
        <f t="shared" si="74"/>
        <v>-100000</v>
      </c>
      <c r="BG107" s="86">
        <f t="shared" si="74"/>
        <v>-100000</v>
      </c>
      <c r="BH107" s="86">
        <f t="shared" si="74"/>
        <v>-100000</v>
      </c>
      <c r="BI107" s="86">
        <f t="shared" si="74"/>
        <v>-100000</v>
      </c>
      <c r="BJ107" s="86">
        <f t="shared" si="74"/>
        <v>-100000</v>
      </c>
      <c r="BK107" s="91">
        <f t="shared" si="69"/>
        <v>-100000</v>
      </c>
      <c r="BL107" s="86">
        <f t="shared" si="70"/>
        <v>-1</v>
      </c>
      <c r="BM107" s="86">
        <f t="shared" si="40"/>
        <v>-100000</v>
      </c>
      <c r="BN107" s="86">
        <f t="shared" si="73"/>
        <v>-100000</v>
      </c>
      <c r="BO107" s="86">
        <f t="shared" si="73"/>
        <v>-100000</v>
      </c>
      <c r="BP107" s="86">
        <f t="shared" si="73"/>
        <v>-100000</v>
      </c>
      <c r="BQ107" s="86">
        <f t="shared" si="73"/>
        <v>-100000</v>
      </c>
      <c r="BR107" s="86">
        <f t="shared" si="75"/>
        <v>-100000</v>
      </c>
      <c r="BS107" s="86">
        <f t="shared" si="75"/>
        <v>-100000</v>
      </c>
      <c r="BT107" s="86">
        <f t="shared" si="75"/>
        <v>-100000</v>
      </c>
      <c r="BU107" s="86">
        <f t="shared" si="75"/>
        <v>-100000</v>
      </c>
      <c r="BV107" s="86">
        <f t="shared" si="75"/>
        <v>-100000</v>
      </c>
      <c r="BW107" s="86"/>
      <c r="BX107" s="86"/>
      <c r="BY107" s="86"/>
      <c r="BZ107" s="86"/>
      <c r="CA107" s="86"/>
    </row>
    <row r="108" spans="2:79" ht="13.5">
      <c r="B108" s="15"/>
      <c r="C108" s="16"/>
      <c r="D108" s="17"/>
      <c r="E108" s="17"/>
      <c r="F108" s="17"/>
      <c r="G108" s="18"/>
      <c r="H108" s="19"/>
      <c r="I108" s="20"/>
      <c r="J108" s="21">
        <f t="shared" si="42"/>
      </c>
      <c r="K108" s="22">
        <f t="shared" si="43"/>
      </c>
      <c r="L108" s="23">
        <f t="shared" si="44"/>
      </c>
      <c r="M108" s="22">
        <f t="shared" si="45"/>
      </c>
      <c r="N108" s="24"/>
      <c r="O108" s="25"/>
      <c r="P108" s="25"/>
      <c r="Q108" s="25"/>
      <c r="R108" s="25"/>
      <c r="S108" s="25"/>
      <c r="T108" s="25"/>
      <c r="U108" s="25"/>
      <c r="V108" s="31"/>
      <c r="W108" s="183">
        <f t="shared" si="46"/>
      </c>
      <c r="X108" s="27"/>
      <c r="Y108" s="28">
        <f>IF(OR(G108="",$C$2=2),"",VLOOKUP(main!X108,$X$6:$Z$12,2,FALSE))</f>
      </c>
      <c r="Z108" s="29">
        <f>IF(OR(X108="",$C$2=1),"",VLOOKUP(main!X108,$X$6:$Z$12,3,FALSE))</f>
      </c>
      <c r="AA108" s="30"/>
      <c r="AB108" s="24">
        <f>IF(X108="","",IF($C$2=1,main!N108*(main!Y108+1),main!N108+main!Z108+AA108))</f>
      </c>
      <c r="AC108" s="25">
        <f t="shared" si="47"/>
      </c>
      <c r="AD108" s="25">
        <f t="shared" si="48"/>
      </c>
      <c r="AE108" s="25">
        <f t="shared" si="49"/>
      </c>
      <c r="AF108" s="25">
        <f t="shared" si="50"/>
      </c>
      <c r="AG108" s="25">
        <f t="shared" si="51"/>
      </c>
      <c r="AH108" s="25">
        <f t="shared" si="52"/>
      </c>
      <c r="AI108" s="25">
        <f t="shared" si="53"/>
      </c>
      <c r="AJ108" s="31">
        <f t="shared" si="54"/>
      </c>
      <c r="AK108" s="32">
        <f t="shared" si="55"/>
        <v>0</v>
      </c>
      <c r="AL108" s="33">
        <f t="shared" si="56"/>
      </c>
      <c r="AM108" s="26">
        <f t="shared" si="57"/>
      </c>
      <c r="AN108" s="34">
        <f t="shared" si="58"/>
      </c>
      <c r="AO108" s="35">
        <f t="shared" si="59"/>
      </c>
      <c r="AQ108" s="92">
        <f t="shared" si="60"/>
        <v>-1</v>
      </c>
      <c r="AR108" s="90">
        <f t="shared" si="61"/>
        <v>-100000</v>
      </c>
      <c r="AS108" s="90">
        <f t="shared" si="62"/>
        <v>-100000</v>
      </c>
      <c r="AT108" s="90">
        <f t="shared" si="63"/>
        <v>-100000</v>
      </c>
      <c r="AU108" s="90">
        <v>-100000</v>
      </c>
      <c r="AV108" s="91">
        <f t="shared" si="64"/>
        <v>-1</v>
      </c>
      <c r="AW108" s="90">
        <f t="shared" si="65"/>
        <v>-100000</v>
      </c>
      <c r="AX108" s="90">
        <f t="shared" si="66"/>
        <v>-100000</v>
      </c>
      <c r="AY108" s="90">
        <f t="shared" si="67"/>
        <v>-100000</v>
      </c>
      <c r="AZ108" s="86">
        <f t="shared" si="68"/>
        <v>-1</v>
      </c>
      <c r="BA108" s="86">
        <f t="shared" si="39"/>
        <v>-100000</v>
      </c>
      <c r="BB108" s="86">
        <f t="shared" si="74"/>
        <v>-100000</v>
      </c>
      <c r="BC108" s="86">
        <f t="shared" si="74"/>
        <v>-100000</v>
      </c>
      <c r="BD108" s="86">
        <f t="shared" si="74"/>
        <v>-100000</v>
      </c>
      <c r="BE108" s="86">
        <f t="shared" si="74"/>
        <v>-100000</v>
      </c>
      <c r="BF108" s="86">
        <f t="shared" si="74"/>
        <v>-100000</v>
      </c>
      <c r="BG108" s="86">
        <f t="shared" si="74"/>
        <v>-100000</v>
      </c>
      <c r="BH108" s="86">
        <f t="shared" si="74"/>
        <v>-100000</v>
      </c>
      <c r="BI108" s="86">
        <f t="shared" si="74"/>
        <v>-100000</v>
      </c>
      <c r="BJ108" s="86">
        <f t="shared" si="74"/>
        <v>-100000</v>
      </c>
      <c r="BK108" s="91">
        <f t="shared" si="69"/>
        <v>-100000</v>
      </c>
      <c r="BL108" s="86">
        <f t="shared" si="70"/>
        <v>-1</v>
      </c>
      <c r="BM108" s="86">
        <f t="shared" si="40"/>
        <v>-100000</v>
      </c>
      <c r="BN108" s="86">
        <f t="shared" si="73"/>
        <v>-100000</v>
      </c>
      <c r="BO108" s="86">
        <f t="shared" si="73"/>
        <v>-100000</v>
      </c>
      <c r="BP108" s="86">
        <f t="shared" si="73"/>
        <v>-100000</v>
      </c>
      <c r="BQ108" s="86">
        <f t="shared" si="73"/>
        <v>-100000</v>
      </c>
      <c r="BR108" s="86">
        <f t="shared" si="75"/>
        <v>-100000</v>
      </c>
      <c r="BS108" s="86">
        <f t="shared" si="75"/>
        <v>-100000</v>
      </c>
      <c r="BT108" s="86">
        <f t="shared" si="75"/>
        <v>-100000</v>
      </c>
      <c r="BU108" s="86">
        <f t="shared" si="75"/>
        <v>-100000</v>
      </c>
      <c r="BV108" s="86">
        <f t="shared" si="75"/>
        <v>-100000</v>
      </c>
      <c r="BW108" s="86"/>
      <c r="BX108" s="86"/>
      <c r="BY108" s="86"/>
      <c r="BZ108" s="86"/>
      <c r="CA108" s="86"/>
    </row>
    <row r="109" spans="2:79" ht="13.5">
      <c r="B109" s="15"/>
      <c r="C109" s="16"/>
      <c r="D109" s="17"/>
      <c r="E109" s="17"/>
      <c r="F109" s="17"/>
      <c r="G109" s="18"/>
      <c r="H109" s="19"/>
      <c r="I109" s="20"/>
      <c r="J109" s="21">
        <f t="shared" si="42"/>
      </c>
      <c r="K109" s="22">
        <f t="shared" si="43"/>
      </c>
      <c r="L109" s="23">
        <f t="shared" si="44"/>
      </c>
      <c r="M109" s="22">
        <f t="shared" si="45"/>
      </c>
      <c r="N109" s="24"/>
      <c r="O109" s="25"/>
      <c r="P109" s="25"/>
      <c r="Q109" s="25"/>
      <c r="R109" s="25"/>
      <c r="S109" s="25"/>
      <c r="T109" s="25"/>
      <c r="U109" s="25"/>
      <c r="V109" s="31"/>
      <c r="W109" s="183">
        <f t="shared" si="46"/>
      </c>
      <c r="X109" s="27"/>
      <c r="Y109" s="28">
        <f>IF(OR(G109="",$C$2=2),"",VLOOKUP(main!X109,$X$6:$Z$12,2,FALSE))</f>
      </c>
      <c r="Z109" s="29">
        <f>IF(OR(X109="",$C$2=1),"",VLOOKUP(main!X109,$X$6:$Z$12,3,FALSE))</f>
      </c>
      <c r="AA109" s="30"/>
      <c r="AB109" s="24">
        <f>IF(X109="","",IF($C$2=1,main!N109*(main!Y109+1),main!N109+main!Z109+AA109))</f>
      </c>
      <c r="AC109" s="25">
        <f t="shared" si="47"/>
      </c>
      <c r="AD109" s="25">
        <f t="shared" si="48"/>
      </c>
      <c r="AE109" s="25">
        <f t="shared" si="49"/>
      </c>
      <c r="AF109" s="25">
        <f t="shared" si="50"/>
      </c>
      <c r="AG109" s="25">
        <f t="shared" si="51"/>
      </c>
      <c r="AH109" s="25">
        <f t="shared" si="52"/>
      </c>
      <c r="AI109" s="25">
        <f t="shared" si="53"/>
      </c>
      <c r="AJ109" s="31">
        <f t="shared" si="54"/>
      </c>
      <c r="AK109" s="32">
        <f t="shared" si="55"/>
        <v>0</v>
      </c>
      <c r="AL109" s="33">
        <f t="shared" si="56"/>
      </c>
      <c r="AM109" s="26">
        <f t="shared" si="57"/>
      </c>
      <c r="AN109" s="34">
        <f t="shared" si="58"/>
      </c>
      <c r="AO109" s="35">
        <f t="shared" si="59"/>
      </c>
      <c r="AQ109" s="92">
        <f t="shared" si="60"/>
        <v>-1</v>
      </c>
      <c r="AR109" s="90">
        <f t="shared" si="61"/>
        <v>-100000</v>
      </c>
      <c r="AS109" s="90">
        <f t="shared" si="62"/>
        <v>-100000</v>
      </c>
      <c r="AT109" s="90">
        <f t="shared" si="63"/>
        <v>-100000</v>
      </c>
      <c r="AU109" s="90">
        <v>-100000</v>
      </c>
      <c r="AV109" s="91">
        <f t="shared" si="64"/>
        <v>-1</v>
      </c>
      <c r="AW109" s="90">
        <f t="shared" si="65"/>
        <v>-100000</v>
      </c>
      <c r="AX109" s="90">
        <f t="shared" si="66"/>
        <v>-100000</v>
      </c>
      <c r="AY109" s="90">
        <f t="shared" si="67"/>
        <v>-100000</v>
      </c>
      <c r="AZ109" s="86">
        <f t="shared" si="68"/>
        <v>-1</v>
      </c>
      <c r="BA109" s="86">
        <f t="shared" si="39"/>
        <v>-100000</v>
      </c>
      <c r="BB109" s="86">
        <f t="shared" si="74"/>
        <v>-100000</v>
      </c>
      <c r="BC109" s="86">
        <f t="shared" si="74"/>
        <v>-100000</v>
      </c>
      <c r="BD109" s="86">
        <f t="shared" si="74"/>
        <v>-100000</v>
      </c>
      <c r="BE109" s="86">
        <f t="shared" si="74"/>
        <v>-100000</v>
      </c>
      <c r="BF109" s="86">
        <f t="shared" si="74"/>
        <v>-100000</v>
      </c>
      <c r="BG109" s="86">
        <f t="shared" si="74"/>
        <v>-100000</v>
      </c>
      <c r="BH109" s="86">
        <f t="shared" si="74"/>
        <v>-100000</v>
      </c>
      <c r="BI109" s="86">
        <f t="shared" si="74"/>
        <v>-100000</v>
      </c>
      <c r="BJ109" s="86">
        <f t="shared" si="74"/>
        <v>-100000</v>
      </c>
      <c r="BK109" s="91">
        <f t="shared" si="69"/>
        <v>-100000</v>
      </c>
      <c r="BL109" s="86">
        <f t="shared" si="70"/>
        <v>-1</v>
      </c>
      <c r="BM109" s="86">
        <f t="shared" si="40"/>
        <v>-100000</v>
      </c>
      <c r="BN109" s="86">
        <f t="shared" si="73"/>
        <v>-100000</v>
      </c>
      <c r="BO109" s="86">
        <f t="shared" si="73"/>
        <v>-100000</v>
      </c>
      <c r="BP109" s="86">
        <f t="shared" si="73"/>
        <v>-100000</v>
      </c>
      <c r="BQ109" s="86">
        <f t="shared" si="73"/>
        <v>-100000</v>
      </c>
      <c r="BR109" s="86">
        <f t="shared" si="75"/>
        <v>-100000</v>
      </c>
      <c r="BS109" s="86">
        <f t="shared" si="75"/>
        <v>-100000</v>
      </c>
      <c r="BT109" s="86">
        <f t="shared" si="75"/>
        <v>-100000</v>
      </c>
      <c r="BU109" s="86">
        <f t="shared" si="75"/>
        <v>-100000</v>
      </c>
      <c r="BV109" s="86">
        <f t="shared" si="75"/>
        <v>-100000</v>
      </c>
      <c r="BW109" s="86"/>
      <c r="BX109" s="86"/>
      <c r="BY109" s="86"/>
      <c r="BZ109" s="86"/>
      <c r="CA109" s="86"/>
    </row>
    <row r="110" spans="2:79" ht="13.5">
      <c r="B110" s="15"/>
      <c r="C110" s="16"/>
      <c r="D110" s="17"/>
      <c r="E110" s="17"/>
      <c r="F110" s="17"/>
      <c r="G110" s="18"/>
      <c r="H110" s="19"/>
      <c r="I110" s="20"/>
      <c r="J110" s="21">
        <f t="shared" si="42"/>
      </c>
      <c r="K110" s="22">
        <f t="shared" si="43"/>
      </c>
      <c r="L110" s="23">
        <f t="shared" si="44"/>
      </c>
      <c r="M110" s="22">
        <f t="shared" si="45"/>
      </c>
      <c r="N110" s="24"/>
      <c r="O110" s="25"/>
      <c r="P110" s="25"/>
      <c r="Q110" s="25"/>
      <c r="R110" s="25"/>
      <c r="S110" s="25"/>
      <c r="T110" s="25"/>
      <c r="U110" s="25"/>
      <c r="V110" s="31"/>
      <c r="W110" s="183">
        <f t="shared" si="46"/>
      </c>
      <c r="X110" s="27"/>
      <c r="Y110" s="28">
        <f>IF(OR(G110="",$C$2=2),"",VLOOKUP(main!X110,$X$6:$Z$12,2,FALSE))</f>
      </c>
      <c r="Z110" s="29">
        <f>IF(OR(X110="",$C$2=1),"",VLOOKUP(main!X110,$X$6:$Z$12,3,FALSE))</f>
      </c>
      <c r="AA110" s="30"/>
      <c r="AB110" s="24">
        <f>IF(X110="","",IF($C$2=1,main!N110*(main!Y110+1),main!N110+main!Z110+AA110))</f>
      </c>
      <c r="AC110" s="25">
        <f t="shared" si="47"/>
      </c>
      <c r="AD110" s="25">
        <f t="shared" si="48"/>
      </c>
      <c r="AE110" s="25">
        <f t="shared" si="49"/>
      </c>
      <c r="AF110" s="25">
        <f t="shared" si="50"/>
      </c>
      <c r="AG110" s="25">
        <f t="shared" si="51"/>
      </c>
      <c r="AH110" s="25">
        <f t="shared" si="52"/>
      </c>
      <c r="AI110" s="25">
        <f t="shared" si="53"/>
      </c>
      <c r="AJ110" s="31">
        <f t="shared" si="54"/>
      </c>
      <c r="AK110" s="32">
        <f t="shared" si="55"/>
        <v>0</v>
      </c>
      <c r="AL110" s="33">
        <f t="shared" si="56"/>
      </c>
      <c r="AM110" s="26">
        <f t="shared" si="57"/>
      </c>
      <c r="AN110" s="34">
        <f t="shared" si="58"/>
      </c>
      <c r="AO110" s="35">
        <f t="shared" si="59"/>
      </c>
      <c r="AQ110" s="92">
        <f t="shared" si="60"/>
        <v>-1</v>
      </c>
      <c r="AR110" s="90">
        <f t="shared" si="61"/>
        <v>-100000</v>
      </c>
      <c r="AS110" s="90">
        <f t="shared" si="62"/>
        <v>-100000</v>
      </c>
      <c r="AT110" s="90">
        <f t="shared" si="63"/>
        <v>-100000</v>
      </c>
      <c r="AU110" s="90">
        <v>-100000</v>
      </c>
      <c r="AV110" s="91">
        <f t="shared" si="64"/>
        <v>-1</v>
      </c>
      <c r="AW110" s="90">
        <f t="shared" si="65"/>
        <v>-100000</v>
      </c>
      <c r="AX110" s="90">
        <f t="shared" si="66"/>
        <v>-100000</v>
      </c>
      <c r="AY110" s="90">
        <f t="shared" si="67"/>
        <v>-100000</v>
      </c>
      <c r="AZ110" s="86">
        <f t="shared" si="68"/>
        <v>-1</v>
      </c>
      <c r="BA110" s="86">
        <f t="shared" si="39"/>
        <v>-100000</v>
      </c>
      <c r="BB110" s="86">
        <f t="shared" si="74"/>
        <v>-100000</v>
      </c>
      <c r="BC110" s="86">
        <f t="shared" si="74"/>
        <v>-100000</v>
      </c>
      <c r="BD110" s="86">
        <f t="shared" si="74"/>
        <v>-100000</v>
      </c>
      <c r="BE110" s="86">
        <f t="shared" si="74"/>
        <v>-100000</v>
      </c>
      <c r="BF110" s="86">
        <f t="shared" si="74"/>
        <v>-100000</v>
      </c>
      <c r="BG110" s="86">
        <f t="shared" si="74"/>
        <v>-100000</v>
      </c>
      <c r="BH110" s="86">
        <f t="shared" si="74"/>
        <v>-100000</v>
      </c>
      <c r="BI110" s="86">
        <f t="shared" si="74"/>
        <v>-100000</v>
      </c>
      <c r="BJ110" s="86">
        <f t="shared" si="74"/>
        <v>-100000</v>
      </c>
      <c r="BK110" s="91">
        <f t="shared" si="69"/>
        <v>-100000</v>
      </c>
      <c r="BL110" s="86">
        <f t="shared" si="70"/>
        <v>-1</v>
      </c>
      <c r="BM110" s="86">
        <f t="shared" si="40"/>
        <v>-100000</v>
      </c>
      <c r="BN110" s="86">
        <f t="shared" si="73"/>
        <v>-100000</v>
      </c>
      <c r="BO110" s="86">
        <f t="shared" si="73"/>
        <v>-100000</v>
      </c>
      <c r="BP110" s="86">
        <f t="shared" si="73"/>
        <v>-100000</v>
      </c>
      <c r="BQ110" s="86">
        <f t="shared" si="73"/>
        <v>-100000</v>
      </c>
      <c r="BR110" s="86">
        <f t="shared" si="75"/>
        <v>-100000</v>
      </c>
      <c r="BS110" s="86">
        <f t="shared" si="75"/>
        <v>-100000</v>
      </c>
      <c r="BT110" s="86">
        <f t="shared" si="75"/>
        <v>-100000</v>
      </c>
      <c r="BU110" s="86">
        <f t="shared" si="75"/>
        <v>-100000</v>
      </c>
      <c r="BV110" s="86">
        <f t="shared" si="75"/>
        <v>-100000</v>
      </c>
      <c r="BW110" s="86"/>
      <c r="BX110" s="86"/>
      <c r="BY110" s="86"/>
      <c r="BZ110" s="86"/>
      <c r="CA110" s="86"/>
    </row>
    <row r="111" spans="2:79" ht="13.5">
      <c r="B111" s="15"/>
      <c r="C111" s="16"/>
      <c r="D111" s="17"/>
      <c r="E111" s="17"/>
      <c r="F111" s="17"/>
      <c r="G111" s="18"/>
      <c r="H111" s="19"/>
      <c r="I111" s="20"/>
      <c r="J111" s="21">
        <f t="shared" si="42"/>
      </c>
      <c r="K111" s="22">
        <f t="shared" si="43"/>
      </c>
      <c r="L111" s="23">
        <f t="shared" si="44"/>
      </c>
      <c r="M111" s="22">
        <f t="shared" si="45"/>
      </c>
      <c r="N111" s="24"/>
      <c r="O111" s="25"/>
      <c r="P111" s="25"/>
      <c r="Q111" s="25"/>
      <c r="R111" s="25"/>
      <c r="S111" s="25"/>
      <c r="T111" s="25"/>
      <c r="U111" s="25"/>
      <c r="V111" s="31"/>
      <c r="W111" s="183">
        <f t="shared" si="46"/>
      </c>
      <c r="X111" s="27"/>
      <c r="Y111" s="28">
        <f>IF(OR(G111="",$C$2=2),"",VLOOKUP(main!X111,$X$6:$Z$12,2,FALSE))</f>
      </c>
      <c r="Z111" s="29">
        <f>IF(OR(X111="",$C$2=1),"",VLOOKUP(main!X111,$X$6:$Z$12,3,FALSE))</f>
      </c>
      <c r="AA111" s="30"/>
      <c r="AB111" s="24">
        <f>IF(X111="","",IF($C$2=1,main!N111*(main!Y111+1),main!N111+main!Z111+AA111))</f>
      </c>
      <c r="AC111" s="25">
        <f t="shared" si="47"/>
      </c>
      <c r="AD111" s="25">
        <f t="shared" si="48"/>
      </c>
      <c r="AE111" s="25">
        <f t="shared" si="49"/>
      </c>
      <c r="AF111" s="25">
        <f t="shared" si="50"/>
      </c>
      <c r="AG111" s="25">
        <f t="shared" si="51"/>
      </c>
      <c r="AH111" s="25">
        <f t="shared" si="52"/>
      </c>
      <c r="AI111" s="25">
        <f t="shared" si="53"/>
      </c>
      <c r="AJ111" s="31">
        <f t="shared" si="54"/>
      </c>
      <c r="AK111" s="32">
        <f t="shared" si="55"/>
        <v>0</v>
      </c>
      <c r="AL111" s="33">
        <f t="shared" si="56"/>
      </c>
      <c r="AM111" s="26">
        <f t="shared" si="57"/>
      </c>
      <c r="AN111" s="34">
        <f t="shared" si="58"/>
      </c>
      <c r="AO111" s="35">
        <f t="shared" si="59"/>
      </c>
      <c r="AQ111" s="92">
        <f t="shared" si="60"/>
        <v>-1</v>
      </c>
      <c r="AR111" s="90">
        <f t="shared" si="61"/>
        <v>-100000</v>
      </c>
      <c r="AS111" s="90">
        <f t="shared" si="62"/>
        <v>-100000</v>
      </c>
      <c r="AT111" s="90">
        <f t="shared" si="63"/>
        <v>-100000</v>
      </c>
      <c r="AU111" s="90">
        <v>-100000</v>
      </c>
      <c r="AV111" s="91">
        <f t="shared" si="64"/>
        <v>-1</v>
      </c>
      <c r="AW111" s="90">
        <f t="shared" si="65"/>
        <v>-100000</v>
      </c>
      <c r="AX111" s="90">
        <f t="shared" si="66"/>
        <v>-100000</v>
      </c>
      <c r="AY111" s="90">
        <f t="shared" si="67"/>
        <v>-100000</v>
      </c>
      <c r="AZ111" s="86">
        <f t="shared" si="68"/>
        <v>-1</v>
      </c>
      <c r="BA111" s="86">
        <f t="shared" si="39"/>
        <v>-100000</v>
      </c>
      <c r="BB111" s="86">
        <f t="shared" si="74"/>
        <v>-100000</v>
      </c>
      <c r="BC111" s="86">
        <f t="shared" si="74"/>
        <v>-100000</v>
      </c>
      <c r="BD111" s="86">
        <f t="shared" si="74"/>
        <v>-100000</v>
      </c>
      <c r="BE111" s="86">
        <f t="shared" si="74"/>
        <v>-100000</v>
      </c>
      <c r="BF111" s="86">
        <f t="shared" si="74"/>
        <v>-100000</v>
      </c>
      <c r="BG111" s="86">
        <f t="shared" si="74"/>
        <v>-100000</v>
      </c>
      <c r="BH111" s="86">
        <f t="shared" si="74"/>
        <v>-100000</v>
      </c>
      <c r="BI111" s="86">
        <f t="shared" si="74"/>
        <v>-100000</v>
      </c>
      <c r="BJ111" s="86">
        <f t="shared" si="74"/>
        <v>-100000</v>
      </c>
      <c r="BK111" s="91">
        <f t="shared" si="69"/>
        <v>-100000</v>
      </c>
      <c r="BL111" s="86">
        <f t="shared" si="70"/>
        <v>-1</v>
      </c>
      <c r="BM111" s="86">
        <f t="shared" si="40"/>
        <v>-100000</v>
      </c>
      <c r="BN111" s="86">
        <f t="shared" si="73"/>
        <v>-100000</v>
      </c>
      <c r="BO111" s="86">
        <f t="shared" si="73"/>
        <v>-100000</v>
      </c>
      <c r="BP111" s="86">
        <f t="shared" si="73"/>
        <v>-100000</v>
      </c>
      <c r="BQ111" s="86">
        <f t="shared" si="73"/>
        <v>-100000</v>
      </c>
      <c r="BR111" s="86">
        <f t="shared" si="75"/>
        <v>-100000</v>
      </c>
      <c r="BS111" s="86">
        <f t="shared" si="75"/>
        <v>-100000</v>
      </c>
      <c r="BT111" s="86">
        <f t="shared" si="75"/>
        <v>-100000</v>
      </c>
      <c r="BU111" s="86">
        <f t="shared" si="75"/>
        <v>-100000</v>
      </c>
      <c r="BV111" s="86">
        <f t="shared" si="75"/>
        <v>-100000</v>
      </c>
      <c r="BW111" s="86"/>
      <c r="BX111" s="86"/>
      <c r="BY111" s="86"/>
      <c r="BZ111" s="86"/>
      <c r="CA111" s="86"/>
    </row>
    <row r="112" spans="2:79" ht="13.5">
      <c r="B112" s="15"/>
      <c r="C112" s="16"/>
      <c r="D112" s="17"/>
      <c r="E112" s="17"/>
      <c r="F112" s="17"/>
      <c r="G112" s="18"/>
      <c r="H112" s="19"/>
      <c r="I112" s="20"/>
      <c r="J112" s="21">
        <f t="shared" si="42"/>
      </c>
      <c r="K112" s="22">
        <f t="shared" si="43"/>
      </c>
      <c r="L112" s="23">
        <f t="shared" si="44"/>
      </c>
      <c r="M112" s="22">
        <f t="shared" si="45"/>
      </c>
      <c r="N112" s="24"/>
      <c r="O112" s="25"/>
      <c r="P112" s="25"/>
      <c r="Q112" s="25"/>
      <c r="R112" s="25"/>
      <c r="S112" s="25"/>
      <c r="T112" s="25"/>
      <c r="U112" s="25"/>
      <c r="V112" s="31"/>
      <c r="W112" s="183">
        <f t="shared" si="46"/>
      </c>
      <c r="X112" s="27"/>
      <c r="Y112" s="28">
        <f>IF(OR(G112="",$C$2=2),"",VLOOKUP(main!X112,$X$6:$Z$12,2,FALSE))</f>
      </c>
      <c r="Z112" s="29">
        <f>IF(OR(X112="",$C$2=1),"",VLOOKUP(main!X112,$X$6:$Z$12,3,FALSE))</f>
      </c>
      <c r="AA112" s="30"/>
      <c r="AB112" s="24">
        <f>IF(X112="","",IF($C$2=1,main!N112*(main!Y112+1),main!N112+main!Z112+AA112))</f>
      </c>
      <c r="AC112" s="25">
        <f t="shared" si="47"/>
      </c>
      <c r="AD112" s="25">
        <f t="shared" si="48"/>
      </c>
      <c r="AE112" s="25">
        <f t="shared" si="49"/>
      </c>
      <c r="AF112" s="25">
        <f t="shared" si="50"/>
      </c>
      <c r="AG112" s="25">
        <f t="shared" si="51"/>
      </c>
      <c r="AH112" s="25">
        <f t="shared" si="52"/>
      </c>
      <c r="AI112" s="25">
        <f t="shared" si="53"/>
      </c>
      <c r="AJ112" s="31">
        <f t="shared" si="54"/>
      </c>
      <c r="AK112" s="32">
        <f t="shared" si="55"/>
        <v>0</v>
      </c>
      <c r="AL112" s="33">
        <f t="shared" si="56"/>
      </c>
      <c r="AM112" s="26">
        <f t="shared" si="57"/>
      </c>
      <c r="AN112" s="34">
        <f t="shared" si="58"/>
      </c>
      <c r="AO112" s="35">
        <f t="shared" si="59"/>
      </c>
      <c r="AQ112" s="92">
        <f t="shared" si="60"/>
        <v>-1</v>
      </c>
      <c r="AR112" s="90">
        <f t="shared" si="61"/>
        <v>-100000</v>
      </c>
      <c r="AS112" s="90">
        <f t="shared" si="62"/>
        <v>-100000</v>
      </c>
      <c r="AT112" s="90">
        <f t="shared" si="63"/>
        <v>-100000</v>
      </c>
      <c r="AU112" s="90">
        <v>-100000</v>
      </c>
      <c r="AV112" s="91">
        <f t="shared" si="64"/>
        <v>-1</v>
      </c>
      <c r="AW112" s="90">
        <f t="shared" si="65"/>
        <v>-100000</v>
      </c>
      <c r="AX112" s="90">
        <f t="shared" si="66"/>
        <v>-100000</v>
      </c>
      <c r="AY112" s="90">
        <f t="shared" si="67"/>
        <v>-100000</v>
      </c>
      <c r="AZ112" s="86">
        <f t="shared" si="68"/>
        <v>-1</v>
      </c>
      <c r="BA112" s="86">
        <f t="shared" si="39"/>
        <v>-100000</v>
      </c>
      <c r="BB112" s="86">
        <f t="shared" si="74"/>
        <v>-100000</v>
      </c>
      <c r="BC112" s="86">
        <f t="shared" si="74"/>
        <v>-100000</v>
      </c>
      <c r="BD112" s="86">
        <f t="shared" si="74"/>
        <v>-100000</v>
      </c>
      <c r="BE112" s="86">
        <f t="shared" si="74"/>
        <v>-100000</v>
      </c>
      <c r="BF112" s="86">
        <f t="shared" si="74"/>
        <v>-100000</v>
      </c>
      <c r="BG112" s="86">
        <f t="shared" si="74"/>
        <v>-100000</v>
      </c>
      <c r="BH112" s="86">
        <f t="shared" si="74"/>
        <v>-100000</v>
      </c>
      <c r="BI112" s="86">
        <f t="shared" si="74"/>
        <v>-100000</v>
      </c>
      <c r="BJ112" s="86">
        <f t="shared" si="74"/>
        <v>-100000</v>
      </c>
      <c r="BK112" s="91">
        <f t="shared" si="69"/>
        <v>-100000</v>
      </c>
      <c r="BL112" s="86">
        <f t="shared" si="70"/>
        <v>-1</v>
      </c>
      <c r="BM112" s="86">
        <f t="shared" si="40"/>
        <v>-100000</v>
      </c>
      <c r="BN112" s="86">
        <f t="shared" si="73"/>
        <v>-100000</v>
      </c>
      <c r="BO112" s="86">
        <f t="shared" si="73"/>
        <v>-100000</v>
      </c>
      <c r="BP112" s="86">
        <f t="shared" si="73"/>
        <v>-100000</v>
      </c>
      <c r="BQ112" s="86">
        <f t="shared" si="73"/>
        <v>-100000</v>
      </c>
      <c r="BR112" s="86">
        <f t="shared" si="75"/>
        <v>-100000</v>
      </c>
      <c r="BS112" s="86">
        <f t="shared" si="75"/>
        <v>-100000</v>
      </c>
      <c r="BT112" s="86">
        <f t="shared" si="75"/>
        <v>-100000</v>
      </c>
      <c r="BU112" s="86">
        <f t="shared" si="75"/>
        <v>-100000</v>
      </c>
      <c r="BV112" s="86">
        <f t="shared" si="75"/>
        <v>-100000</v>
      </c>
      <c r="BW112" s="86"/>
      <c r="BX112" s="86"/>
      <c r="BY112" s="86"/>
      <c r="BZ112" s="86"/>
      <c r="CA112" s="86"/>
    </row>
    <row r="113" spans="2:79" ht="13.5">
      <c r="B113" s="15"/>
      <c r="C113" s="16"/>
      <c r="D113" s="17"/>
      <c r="E113" s="17"/>
      <c r="F113" s="17"/>
      <c r="G113" s="18"/>
      <c r="H113" s="19"/>
      <c r="I113" s="20"/>
      <c r="J113" s="21">
        <f t="shared" si="42"/>
      </c>
      <c r="K113" s="22">
        <f t="shared" si="43"/>
      </c>
      <c r="L113" s="23">
        <f t="shared" si="44"/>
      </c>
      <c r="M113" s="22">
        <f t="shared" si="45"/>
      </c>
      <c r="N113" s="24"/>
      <c r="O113" s="25"/>
      <c r="P113" s="25"/>
      <c r="Q113" s="25"/>
      <c r="R113" s="25"/>
      <c r="S113" s="25"/>
      <c r="T113" s="25"/>
      <c r="U113" s="25"/>
      <c r="V113" s="31"/>
      <c r="W113" s="183">
        <f t="shared" si="46"/>
      </c>
      <c r="X113" s="27"/>
      <c r="Y113" s="28">
        <f>IF(OR(G113="",$C$2=2),"",VLOOKUP(main!X113,$X$6:$Z$12,2,FALSE))</f>
      </c>
      <c r="Z113" s="29">
        <f>IF(OR(X113="",$C$2=1),"",VLOOKUP(main!X113,$X$6:$Z$12,3,FALSE))</f>
      </c>
      <c r="AA113" s="30"/>
      <c r="AB113" s="24">
        <f>IF(X113="","",IF($C$2=1,main!N113*(main!Y113+1),main!N113+main!Z113+AA113))</f>
      </c>
      <c r="AC113" s="25">
        <f t="shared" si="47"/>
      </c>
      <c r="AD113" s="25">
        <f t="shared" si="48"/>
      </c>
      <c r="AE113" s="25">
        <f t="shared" si="49"/>
      </c>
      <c r="AF113" s="25">
        <f t="shared" si="50"/>
      </c>
      <c r="AG113" s="25">
        <f t="shared" si="51"/>
      </c>
      <c r="AH113" s="25">
        <f t="shared" si="52"/>
      </c>
      <c r="AI113" s="25">
        <f t="shared" si="53"/>
      </c>
      <c r="AJ113" s="31">
        <f t="shared" si="54"/>
      </c>
      <c r="AK113" s="32">
        <f t="shared" si="55"/>
        <v>0</v>
      </c>
      <c r="AL113" s="33">
        <f t="shared" si="56"/>
      </c>
      <c r="AM113" s="26">
        <f t="shared" si="57"/>
      </c>
      <c r="AN113" s="34">
        <f t="shared" si="58"/>
      </c>
      <c r="AO113" s="35">
        <f t="shared" si="59"/>
      </c>
      <c r="AQ113" s="92">
        <f t="shared" si="60"/>
        <v>-1</v>
      </c>
      <c r="AR113" s="90">
        <f t="shared" si="61"/>
        <v>-100000</v>
      </c>
      <c r="AS113" s="90">
        <f t="shared" si="62"/>
        <v>-100000</v>
      </c>
      <c r="AT113" s="90">
        <f t="shared" si="63"/>
        <v>-100000</v>
      </c>
      <c r="AU113" s="90">
        <v>-100000</v>
      </c>
      <c r="AV113" s="91">
        <f t="shared" si="64"/>
        <v>-1</v>
      </c>
      <c r="AW113" s="90">
        <f t="shared" si="65"/>
        <v>-100000</v>
      </c>
      <c r="AX113" s="90">
        <f t="shared" si="66"/>
        <v>-100000</v>
      </c>
      <c r="AY113" s="90">
        <f t="shared" si="67"/>
        <v>-100000</v>
      </c>
      <c r="AZ113" s="86">
        <f t="shared" si="68"/>
        <v>-1</v>
      </c>
      <c r="BA113" s="86">
        <f t="shared" si="39"/>
        <v>-100000</v>
      </c>
      <c r="BB113" s="86">
        <f t="shared" si="74"/>
        <v>-100000</v>
      </c>
      <c r="BC113" s="86">
        <f t="shared" si="74"/>
        <v>-100000</v>
      </c>
      <c r="BD113" s="86">
        <f t="shared" si="74"/>
        <v>-100000</v>
      </c>
      <c r="BE113" s="86">
        <f t="shared" si="74"/>
        <v>-100000</v>
      </c>
      <c r="BF113" s="86">
        <f t="shared" si="74"/>
        <v>-100000</v>
      </c>
      <c r="BG113" s="86">
        <f t="shared" si="74"/>
        <v>-100000</v>
      </c>
      <c r="BH113" s="86">
        <f t="shared" si="74"/>
        <v>-100000</v>
      </c>
      <c r="BI113" s="86">
        <f t="shared" si="74"/>
        <v>-100000</v>
      </c>
      <c r="BJ113" s="86">
        <f t="shared" si="74"/>
        <v>-100000</v>
      </c>
      <c r="BK113" s="91">
        <f t="shared" si="69"/>
        <v>-100000</v>
      </c>
      <c r="BL113" s="86">
        <f t="shared" si="70"/>
        <v>-1</v>
      </c>
      <c r="BM113" s="86">
        <f t="shared" si="40"/>
        <v>-100000</v>
      </c>
      <c r="BN113" s="86">
        <f t="shared" si="73"/>
        <v>-100000</v>
      </c>
      <c r="BO113" s="86">
        <f t="shared" si="73"/>
        <v>-100000</v>
      </c>
      <c r="BP113" s="86">
        <f t="shared" si="73"/>
        <v>-100000</v>
      </c>
      <c r="BQ113" s="86">
        <f t="shared" si="73"/>
        <v>-100000</v>
      </c>
      <c r="BR113" s="86">
        <f aca="true" t="shared" si="76" ref="BR113:BV121">IF($E113=BR$14,$N113,-100000)</f>
        <v>-100000</v>
      </c>
      <c r="BS113" s="86">
        <f t="shared" si="76"/>
        <v>-100000</v>
      </c>
      <c r="BT113" s="86">
        <f t="shared" si="76"/>
        <v>-100000</v>
      </c>
      <c r="BU113" s="86">
        <f t="shared" si="76"/>
        <v>-100000</v>
      </c>
      <c r="BV113" s="86">
        <f t="shared" si="76"/>
        <v>-100000</v>
      </c>
      <c r="BW113" s="86"/>
      <c r="BX113" s="86"/>
      <c r="BY113" s="86"/>
      <c r="BZ113" s="86"/>
      <c r="CA113" s="86"/>
    </row>
    <row r="114" spans="2:79" ht="13.5">
      <c r="B114" s="15"/>
      <c r="C114" s="16"/>
      <c r="D114" s="17"/>
      <c r="E114" s="17"/>
      <c r="F114" s="17"/>
      <c r="G114" s="18"/>
      <c r="H114" s="19"/>
      <c r="I114" s="20"/>
      <c r="J114" s="21">
        <f t="shared" si="42"/>
      </c>
      <c r="K114" s="22">
        <f t="shared" si="43"/>
      </c>
      <c r="L114" s="23">
        <f t="shared" si="44"/>
      </c>
      <c r="M114" s="22">
        <f t="shared" si="45"/>
      </c>
      <c r="N114" s="24"/>
      <c r="O114" s="25"/>
      <c r="P114" s="25"/>
      <c r="Q114" s="25"/>
      <c r="R114" s="25"/>
      <c r="S114" s="25"/>
      <c r="T114" s="25"/>
      <c r="U114" s="25"/>
      <c r="V114" s="31"/>
      <c r="W114" s="183">
        <f t="shared" si="46"/>
      </c>
      <c r="X114" s="27"/>
      <c r="Y114" s="28">
        <f>IF(OR(G114="",$C$2=2),"",VLOOKUP(main!X114,$X$6:$Z$12,2,FALSE))</f>
      </c>
      <c r="Z114" s="29">
        <f>IF(OR(X114="",$C$2=1),"",VLOOKUP(main!X114,$X$6:$Z$12,3,FALSE))</f>
      </c>
      <c r="AA114" s="30"/>
      <c r="AB114" s="24">
        <f>IF(X114="","",IF($C$2=1,main!N114*(main!Y114+1),main!N114+main!Z114+AA114))</f>
      </c>
      <c r="AC114" s="25">
        <f t="shared" si="47"/>
      </c>
      <c r="AD114" s="25">
        <f t="shared" si="48"/>
      </c>
      <c r="AE114" s="25">
        <f t="shared" si="49"/>
      </c>
      <c r="AF114" s="25">
        <f t="shared" si="50"/>
      </c>
      <c r="AG114" s="25">
        <f t="shared" si="51"/>
      </c>
      <c r="AH114" s="25">
        <f t="shared" si="52"/>
      </c>
      <c r="AI114" s="25">
        <f t="shared" si="53"/>
      </c>
      <c r="AJ114" s="31">
        <f t="shared" si="54"/>
      </c>
      <c r="AK114" s="32">
        <f t="shared" si="55"/>
        <v>0</v>
      </c>
      <c r="AL114" s="33">
        <f t="shared" si="56"/>
      </c>
      <c r="AM114" s="26">
        <f t="shared" si="57"/>
      </c>
      <c r="AN114" s="34">
        <f t="shared" si="58"/>
      </c>
      <c r="AO114" s="35">
        <f t="shared" si="59"/>
      </c>
      <c r="AQ114" s="92">
        <f t="shared" si="60"/>
        <v>-1</v>
      </c>
      <c r="AR114" s="90">
        <f t="shared" si="61"/>
        <v>-100000</v>
      </c>
      <c r="AS114" s="90">
        <f t="shared" si="62"/>
        <v>-100000</v>
      </c>
      <c r="AT114" s="90">
        <f t="shared" si="63"/>
        <v>-100000</v>
      </c>
      <c r="AU114" s="90">
        <v>-100000</v>
      </c>
      <c r="AV114" s="91">
        <f t="shared" si="64"/>
        <v>-1</v>
      </c>
      <c r="AW114" s="90">
        <f t="shared" si="65"/>
        <v>-100000</v>
      </c>
      <c r="AX114" s="90">
        <f t="shared" si="66"/>
        <v>-100000</v>
      </c>
      <c r="AY114" s="90">
        <f t="shared" si="67"/>
        <v>-100000</v>
      </c>
      <c r="AZ114" s="86">
        <f t="shared" si="68"/>
        <v>-1</v>
      </c>
      <c r="BA114" s="86">
        <f t="shared" si="39"/>
        <v>-100000</v>
      </c>
      <c r="BB114" s="86">
        <f t="shared" si="74"/>
        <v>-100000</v>
      </c>
      <c r="BC114" s="86">
        <f t="shared" si="74"/>
        <v>-100000</v>
      </c>
      <c r="BD114" s="86">
        <f t="shared" si="74"/>
        <v>-100000</v>
      </c>
      <c r="BE114" s="86">
        <f t="shared" si="74"/>
        <v>-100000</v>
      </c>
      <c r="BF114" s="86">
        <f t="shared" si="74"/>
        <v>-100000</v>
      </c>
      <c r="BG114" s="86">
        <f t="shared" si="74"/>
        <v>-100000</v>
      </c>
      <c r="BH114" s="86">
        <f t="shared" si="74"/>
        <v>-100000</v>
      </c>
      <c r="BI114" s="86">
        <f t="shared" si="74"/>
        <v>-100000</v>
      </c>
      <c r="BJ114" s="86">
        <f t="shared" si="74"/>
        <v>-100000</v>
      </c>
      <c r="BK114" s="91">
        <f t="shared" si="69"/>
        <v>-100000</v>
      </c>
      <c r="BL114" s="86">
        <f t="shared" si="70"/>
        <v>-1</v>
      </c>
      <c r="BM114" s="86">
        <f t="shared" si="40"/>
        <v>-100000</v>
      </c>
      <c r="BN114" s="86">
        <f aca="true" t="shared" si="77" ref="BN114:BQ121">IF($E114=BN$14,$N114,-100000)</f>
        <v>-100000</v>
      </c>
      <c r="BO114" s="86">
        <f t="shared" si="77"/>
        <v>-100000</v>
      </c>
      <c r="BP114" s="86">
        <f t="shared" si="77"/>
        <v>-100000</v>
      </c>
      <c r="BQ114" s="86">
        <f t="shared" si="77"/>
        <v>-100000</v>
      </c>
      <c r="BR114" s="86">
        <f t="shared" si="76"/>
        <v>-100000</v>
      </c>
      <c r="BS114" s="86">
        <f t="shared" si="76"/>
        <v>-100000</v>
      </c>
      <c r="BT114" s="86">
        <f t="shared" si="76"/>
        <v>-100000</v>
      </c>
      <c r="BU114" s="86">
        <f t="shared" si="76"/>
        <v>-100000</v>
      </c>
      <c r="BV114" s="86">
        <f t="shared" si="76"/>
        <v>-100000</v>
      </c>
      <c r="BW114" s="86"/>
      <c r="BX114" s="86"/>
      <c r="BY114" s="86"/>
      <c r="BZ114" s="86"/>
      <c r="CA114" s="86"/>
    </row>
    <row r="115" spans="2:79" ht="13.5">
      <c r="B115" s="15"/>
      <c r="C115" s="16"/>
      <c r="D115" s="17"/>
      <c r="E115" s="17"/>
      <c r="F115" s="17"/>
      <c r="G115" s="18"/>
      <c r="H115" s="19"/>
      <c r="I115" s="20"/>
      <c r="J115" s="21">
        <f t="shared" si="42"/>
      </c>
      <c r="K115" s="22">
        <f t="shared" si="43"/>
      </c>
      <c r="L115" s="23">
        <f t="shared" si="44"/>
      </c>
      <c r="M115" s="22">
        <f t="shared" si="45"/>
      </c>
      <c r="N115" s="24"/>
      <c r="O115" s="25"/>
      <c r="P115" s="25"/>
      <c r="Q115" s="25"/>
      <c r="R115" s="25"/>
      <c r="S115" s="25"/>
      <c r="T115" s="25"/>
      <c r="U115" s="25"/>
      <c r="V115" s="31"/>
      <c r="W115" s="183">
        <f t="shared" si="46"/>
      </c>
      <c r="X115" s="27"/>
      <c r="Y115" s="28">
        <f>IF(OR(G115="",$C$2=2),"",VLOOKUP(main!X115,$X$6:$Z$12,2,FALSE))</f>
      </c>
      <c r="Z115" s="29">
        <f>IF(OR(X115="",$C$2=1),"",VLOOKUP(main!X115,$X$6:$Z$12,3,FALSE))</f>
      </c>
      <c r="AA115" s="30"/>
      <c r="AB115" s="24">
        <f>IF(X115="","",IF($C$2=1,main!N115*(main!Y115+1),main!N115+main!Z115+AA115))</f>
      </c>
      <c r="AC115" s="25">
        <f t="shared" si="47"/>
      </c>
      <c r="AD115" s="25">
        <f t="shared" si="48"/>
      </c>
      <c r="AE115" s="25">
        <f t="shared" si="49"/>
      </c>
      <c r="AF115" s="25">
        <f t="shared" si="50"/>
      </c>
      <c r="AG115" s="25">
        <f t="shared" si="51"/>
      </c>
      <c r="AH115" s="25">
        <f t="shared" si="52"/>
      </c>
      <c r="AI115" s="25">
        <f t="shared" si="53"/>
      </c>
      <c r="AJ115" s="31">
        <f t="shared" si="54"/>
      </c>
      <c r="AK115" s="32">
        <f t="shared" si="55"/>
        <v>0</v>
      </c>
      <c r="AL115" s="33">
        <f t="shared" si="56"/>
      </c>
      <c r="AM115" s="26">
        <f t="shared" si="57"/>
      </c>
      <c r="AN115" s="34">
        <f t="shared" si="58"/>
      </c>
      <c r="AO115" s="35">
        <f t="shared" si="59"/>
      </c>
      <c r="AQ115" s="92">
        <f t="shared" si="60"/>
        <v>-1</v>
      </c>
      <c r="AR115" s="90">
        <f t="shared" si="61"/>
        <v>-100000</v>
      </c>
      <c r="AS115" s="90">
        <f t="shared" si="62"/>
        <v>-100000</v>
      </c>
      <c r="AT115" s="90">
        <f t="shared" si="63"/>
        <v>-100000</v>
      </c>
      <c r="AU115" s="90">
        <v>-100000</v>
      </c>
      <c r="AV115" s="91">
        <f t="shared" si="64"/>
        <v>-1</v>
      </c>
      <c r="AW115" s="90">
        <f t="shared" si="65"/>
        <v>-100000</v>
      </c>
      <c r="AX115" s="90">
        <f t="shared" si="66"/>
        <v>-100000</v>
      </c>
      <c r="AY115" s="90">
        <f t="shared" si="67"/>
        <v>-100000</v>
      </c>
      <c r="AZ115" s="86">
        <f t="shared" si="68"/>
        <v>-1</v>
      </c>
      <c r="BA115" s="86">
        <f t="shared" si="39"/>
        <v>-100000</v>
      </c>
      <c r="BB115" s="86">
        <f t="shared" si="74"/>
        <v>-100000</v>
      </c>
      <c r="BC115" s="86">
        <f t="shared" si="74"/>
        <v>-100000</v>
      </c>
      <c r="BD115" s="86">
        <f t="shared" si="74"/>
        <v>-100000</v>
      </c>
      <c r="BE115" s="86">
        <f t="shared" si="74"/>
        <v>-100000</v>
      </c>
      <c r="BF115" s="86">
        <f t="shared" si="74"/>
        <v>-100000</v>
      </c>
      <c r="BG115" s="86">
        <f t="shared" si="74"/>
        <v>-100000</v>
      </c>
      <c r="BH115" s="86">
        <f t="shared" si="74"/>
        <v>-100000</v>
      </c>
      <c r="BI115" s="86">
        <f t="shared" si="74"/>
        <v>-100000</v>
      </c>
      <c r="BJ115" s="86">
        <f t="shared" si="74"/>
        <v>-100000</v>
      </c>
      <c r="BK115" s="91">
        <f t="shared" si="69"/>
        <v>-100000</v>
      </c>
      <c r="BL115" s="86">
        <f t="shared" si="70"/>
        <v>-1</v>
      </c>
      <c r="BM115" s="86">
        <f t="shared" si="40"/>
        <v>-100000</v>
      </c>
      <c r="BN115" s="86">
        <f t="shared" si="77"/>
        <v>-100000</v>
      </c>
      <c r="BO115" s="86">
        <f t="shared" si="77"/>
        <v>-100000</v>
      </c>
      <c r="BP115" s="86">
        <f t="shared" si="77"/>
        <v>-100000</v>
      </c>
      <c r="BQ115" s="86">
        <f t="shared" si="77"/>
        <v>-100000</v>
      </c>
      <c r="BR115" s="86">
        <f t="shared" si="76"/>
        <v>-100000</v>
      </c>
      <c r="BS115" s="86">
        <f t="shared" si="76"/>
        <v>-100000</v>
      </c>
      <c r="BT115" s="86">
        <f t="shared" si="76"/>
        <v>-100000</v>
      </c>
      <c r="BU115" s="86">
        <f t="shared" si="76"/>
        <v>-100000</v>
      </c>
      <c r="BV115" s="86">
        <f t="shared" si="76"/>
        <v>-100000</v>
      </c>
      <c r="BW115" s="86"/>
      <c r="BX115" s="86"/>
      <c r="BY115" s="86"/>
      <c r="BZ115" s="86"/>
      <c r="CA115" s="86"/>
    </row>
    <row r="116" spans="2:79" ht="13.5">
      <c r="B116" s="15"/>
      <c r="C116" s="16"/>
      <c r="D116" s="17"/>
      <c r="E116" s="17"/>
      <c r="F116" s="17"/>
      <c r="G116" s="18"/>
      <c r="H116" s="19"/>
      <c r="I116" s="20"/>
      <c r="J116" s="21">
        <f t="shared" si="42"/>
      </c>
      <c r="K116" s="22">
        <f t="shared" si="43"/>
      </c>
      <c r="L116" s="23">
        <f t="shared" si="44"/>
      </c>
      <c r="M116" s="22">
        <f t="shared" si="45"/>
      </c>
      <c r="N116" s="24"/>
      <c r="O116" s="25"/>
      <c r="P116" s="25"/>
      <c r="Q116" s="25"/>
      <c r="R116" s="25"/>
      <c r="S116" s="25"/>
      <c r="T116" s="25"/>
      <c r="U116" s="25"/>
      <c r="V116" s="31"/>
      <c r="W116" s="183">
        <f t="shared" si="46"/>
      </c>
      <c r="X116" s="27"/>
      <c r="Y116" s="28">
        <f>IF(OR(G116="",$C$2=2),"",VLOOKUP(main!X116,$X$6:$Z$12,2,FALSE))</f>
      </c>
      <c r="Z116" s="29">
        <f>IF(OR(X116="",$C$2=1),"",VLOOKUP(main!X116,$X$6:$Z$12,3,FALSE))</f>
      </c>
      <c r="AA116" s="30"/>
      <c r="AB116" s="24">
        <f>IF(X116="","",IF($C$2=1,main!N116*(main!Y116+1),main!N116+main!Z116+AA116))</f>
      </c>
      <c r="AC116" s="25">
        <f t="shared" si="47"/>
      </c>
      <c r="AD116" s="25">
        <f t="shared" si="48"/>
      </c>
      <c r="AE116" s="25">
        <f t="shared" si="49"/>
      </c>
      <c r="AF116" s="25">
        <f t="shared" si="50"/>
      </c>
      <c r="AG116" s="25">
        <f t="shared" si="51"/>
      </c>
      <c r="AH116" s="25">
        <f t="shared" si="52"/>
      </c>
      <c r="AI116" s="25">
        <f t="shared" si="53"/>
      </c>
      <c r="AJ116" s="31">
        <f t="shared" si="54"/>
      </c>
      <c r="AK116" s="32">
        <f t="shared" si="55"/>
        <v>0</v>
      </c>
      <c r="AL116" s="33">
        <f t="shared" si="56"/>
      </c>
      <c r="AM116" s="26">
        <f t="shared" si="57"/>
      </c>
      <c r="AN116" s="34">
        <f t="shared" si="58"/>
      </c>
      <c r="AO116" s="35">
        <f t="shared" si="59"/>
      </c>
      <c r="AQ116" s="92">
        <f t="shared" si="60"/>
        <v>-1</v>
      </c>
      <c r="AR116" s="90">
        <f t="shared" si="61"/>
        <v>-100000</v>
      </c>
      <c r="AS116" s="90">
        <f t="shared" si="62"/>
        <v>-100000</v>
      </c>
      <c r="AT116" s="90">
        <f t="shared" si="63"/>
        <v>-100000</v>
      </c>
      <c r="AU116" s="90">
        <v>-100000</v>
      </c>
      <c r="AV116" s="91">
        <f t="shared" si="64"/>
        <v>-1</v>
      </c>
      <c r="AW116" s="90">
        <f t="shared" si="65"/>
        <v>-100000</v>
      </c>
      <c r="AX116" s="90">
        <f t="shared" si="66"/>
        <v>-100000</v>
      </c>
      <c r="AY116" s="90">
        <f t="shared" si="67"/>
        <v>-100000</v>
      </c>
      <c r="AZ116" s="86">
        <f t="shared" si="68"/>
        <v>-1</v>
      </c>
      <c r="BA116" s="86">
        <f t="shared" si="39"/>
        <v>-100000</v>
      </c>
      <c r="BB116" s="86">
        <f t="shared" si="74"/>
        <v>-100000</v>
      </c>
      <c r="BC116" s="86">
        <f t="shared" si="74"/>
        <v>-100000</v>
      </c>
      <c r="BD116" s="86">
        <f t="shared" si="74"/>
        <v>-100000</v>
      </c>
      <c r="BE116" s="86">
        <f t="shared" si="74"/>
        <v>-100000</v>
      </c>
      <c r="BF116" s="86">
        <f t="shared" si="74"/>
        <v>-100000</v>
      </c>
      <c r="BG116" s="86">
        <f t="shared" si="74"/>
        <v>-100000</v>
      </c>
      <c r="BH116" s="86">
        <f t="shared" si="74"/>
        <v>-100000</v>
      </c>
      <c r="BI116" s="86">
        <f t="shared" si="74"/>
        <v>-100000</v>
      </c>
      <c r="BJ116" s="86">
        <f t="shared" si="74"/>
        <v>-100000</v>
      </c>
      <c r="BK116" s="91">
        <f t="shared" si="69"/>
        <v>-100000</v>
      </c>
      <c r="BL116" s="86">
        <f t="shared" si="70"/>
        <v>-1</v>
      </c>
      <c r="BM116" s="86">
        <f t="shared" si="40"/>
        <v>-100000</v>
      </c>
      <c r="BN116" s="86">
        <f t="shared" si="77"/>
        <v>-100000</v>
      </c>
      <c r="BO116" s="86">
        <f t="shared" si="77"/>
        <v>-100000</v>
      </c>
      <c r="BP116" s="86">
        <f t="shared" si="77"/>
        <v>-100000</v>
      </c>
      <c r="BQ116" s="86">
        <f t="shared" si="77"/>
        <v>-100000</v>
      </c>
      <c r="BR116" s="86">
        <f t="shared" si="76"/>
        <v>-100000</v>
      </c>
      <c r="BS116" s="86">
        <f t="shared" si="76"/>
        <v>-100000</v>
      </c>
      <c r="BT116" s="86">
        <f t="shared" si="76"/>
        <v>-100000</v>
      </c>
      <c r="BU116" s="86">
        <f t="shared" si="76"/>
        <v>-100000</v>
      </c>
      <c r="BV116" s="86">
        <f t="shared" si="76"/>
        <v>-100000</v>
      </c>
      <c r="BW116" s="86"/>
      <c r="BX116" s="86"/>
      <c r="BY116" s="86"/>
      <c r="BZ116" s="86"/>
      <c r="CA116" s="86"/>
    </row>
    <row r="117" spans="2:79" ht="13.5">
      <c r="B117" s="15"/>
      <c r="C117" s="16"/>
      <c r="D117" s="17"/>
      <c r="E117" s="17"/>
      <c r="F117" s="17"/>
      <c r="G117" s="18"/>
      <c r="H117" s="19"/>
      <c r="I117" s="20"/>
      <c r="J117" s="21">
        <f t="shared" si="42"/>
      </c>
      <c r="K117" s="22">
        <f t="shared" si="43"/>
      </c>
      <c r="L117" s="23">
        <f t="shared" si="44"/>
      </c>
      <c r="M117" s="22">
        <f t="shared" si="45"/>
      </c>
      <c r="N117" s="24"/>
      <c r="O117" s="25"/>
      <c r="P117" s="25"/>
      <c r="Q117" s="25"/>
      <c r="R117" s="25"/>
      <c r="S117" s="25"/>
      <c r="T117" s="25"/>
      <c r="U117" s="25"/>
      <c r="V117" s="31"/>
      <c r="W117" s="183">
        <f t="shared" si="46"/>
      </c>
      <c r="X117" s="27"/>
      <c r="Y117" s="28">
        <f>IF(OR(G117="",$C$2=2),"",VLOOKUP(main!X117,$X$6:$Z$12,2,FALSE))</f>
      </c>
      <c r="Z117" s="29">
        <f>IF(OR(X117="",$C$2=1),"",VLOOKUP(main!X117,$X$6:$Z$12,3,FALSE))</f>
      </c>
      <c r="AA117" s="30"/>
      <c r="AB117" s="24">
        <f>IF(X117="","",IF($C$2=1,main!N117*(main!Y117+1),main!N117+main!Z117+AA117))</f>
      </c>
      <c r="AC117" s="25">
        <f t="shared" si="47"/>
      </c>
      <c r="AD117" s="25">
        <f t="shared" si="48"/>
      </c>
      <c r="AE117" s="25">
        <f t="shared" si="49"/>
      </c>
      <c r="AF117" s="25">
        <f t="shared" si="50"/>
      </c>
      <c r="AG117" s="25">
        <f t="shared" si="51"/>
      </c>
      <c r="AH117" s="25">
        <f t="shared" si="52"/>
      </c>
      <c r="AI117" s="25">
        <f t="shared" si="53"/>
      </c>
      <c r="AJ117" s="31">
        <f t="shared" si="54"/>
      </c>
      <c r="AK117" s="32">
        <f t="shared" si="55"/>
        <v>0</v>
      </c>
      <c r="AL117" s="33">
        <f t="shared" si="56"/>
      </c>
      <c r="AM117" s="26">
        <f t="shared" si="57"/>
      </c>
      <c r="AN117" s="34">
        <f t="shared" si="58"/>
      </c>
      <c r="AO117" s="35">
        <f t="shared" si="59"/>
      </c>
      <c r="AQ117" s="92">
        <f t="shared" si="60"/>
        <v>-1</v>
      </c>
      <c r="AR117" s="90">
        <f t="shared" si="61"/>
        <v>-100000</v>
      </c>
      <c r="AS117" s="90">
        <f t="shared" si="62"/>
        <v>-100000</v>
      </c>
      <c r="AT117" s="90">
        <f t="shared" si="63"/>
        <v>-100000</v>
      </c>
      <c r="AU117" s="90">
        <v>-100000</v>
      </c>
      <c r="AV117" s="91">
        <f t="shared" si="64"/>
        <v>-1</v>
      </c>
      <c r="AW117" s="90">
        <f t="shared" si="65"/>
        <v>-100000</v>
      </c>
      <c r="AX117" s="90">
        <f t="shared" si="66"/>
        <v>-100000</v>
      </c>
      <c r="AY117" s="90">
        <f t="shared" si="67"/>
        <v>-100000</v>
      </c>
      <c r="AZ117" s="86">
        <f t="shared" si="68"/>
        <v>-1</v>
      </c>
      <c r="BA117" s="86">
        <f t="shared" si="39"/>
        <v>-100000</v>
      </c>
      <c r="BB117" s="86">
        <f t="shared" si="74"/>
        <v>-100000</v>
      </c>
      <c r="BC117" s="86">
        <f t="shared" si="74"/>
        <v>-100000</v>
      </c>
      <c r="BD117" s="86">
        <f t="shared" si="74"/>
        <v>-100000</v>
      </c>
      <c r="BE117" s="86">
        <f t="shared" si="74"/>
        <v>-100000</v>
      </c>
      <c r="BF117" s="86">
        <f t="shared" si="74"/>
        <v>-100000</v>
      </c>
      <c r="BG117" s="86">
        <f t="shared" si="74"/>
        <v>-100000</v>
      </c>
      <c r="BH117" s="86">
        <f t="shared" si="74"/>
        <v>-100000</v>
      </c>
      <c r="BI117" s="86">
        <f t="shared" si="74"/>
        <v>-100000</v>
      </c>
      <c r="BJ117" s="86">
        <f t="shared" si="74"/>
        <v>-100000</v>
      </c>
      <c r="BK117" s="91">
        <f t="shared" si="69"/>
        <v>-100000</v>
      </c>
      <c r="BL117" s="86">
        <f t="shared" si="70"/>
        <v>-1</v>
      </c>
      <c r="BM117" s="86">
        <f t="shared" si="40"/>
        <v>-100000</v>
      </c>
      <c r="BN117" s="86">
        <f t="shared" si="77"/>
        <v>-100000</v>
      </c>
      <c r="BO117" s="86">
        <f t="shared" si="77"/>
        <v>-100000</v>
      </c>
      <c r="BP117" s="86">
        <f t="shared" si="77"/>
        <v>-100000</v>
      </c>
      <c r="BQ117" s="86">
        <f t="shared" si="77"/>
        <v>-100000</v>
      </c>
      <c r="BR117" s="86">
        <f t="shared" si="76"/>
        <v>-100000</v>
      </c>
      <c r="BS117" s="86">
        <f t="shared" si="76"/>
        <v>-100000</v>
      </c>
      <c r="BT117" s="86">
        <f t="shared" si="76"/>
        <v>-100000</v>
      </c>
      <c r="BU117" s="86">
        <f t="shared" si="76"/>
        <v>-100000</v>
      </c>
      <c r="BV117" s="86">
        <f t="shared" si="76"/>
        <v>-100000</v>
      </c>
      <c r="BW117" s="86"/>
      <c r="BX117" s="86"/>
      <c r="BY117" s="86"/>
      <c r="BZ117" s="86"/>
      <c r="CA117" s="86"/>
    </row>
    <row r="118" spans="2:79" ht="13.5">
      <c r="B118" s="15"/>
      <c r="C118" s="16"/>
      <c r="D118" s="17"/>
      <c r="E118" s="17"/>
      <c r="F118" s="17"/>
      <c r="G118" s="18"/>
      <c r="H118" s="19"/>
      <c r="I118" s="20"/>
      <c r="J118" s="21">
        <f t="shared" si="42"/>
      </c>
      <c r="K118" s="22">
        <f t="shared" si="43"/>
      </c>
      <c r="L118" s="23">
        <f t="shared" si="44"/>
      </c>
      <c r="M118" s="22">
        <f t="shared" si="45"/>
      </c>
      <c r="N118" s="24"/>
      <c r="O118" s="25"/>
      <c r="P118" s="25"/>
      <c r="Q118" s="25"/>
      <c r="R118" s="25"/>
      <c r="S118" s="25"/>
      <c r="T118" s="25"/>
      <c r="U118" s="25"/>
      <c r="V118" s="31"/>
      <c r="W118" s="183">
        <f t="shared" si="46"/>
      </c>
      <c r="X118" s="27"/>
      <c r="Y118" s="28">
        <f>IF(OR(G118="",$C$2=2),"",VLOOKUP(main!X118,$X$6:$Z$12,2,FALSE))</f>
      </c>
      <c r="Z118" s="29">
        <f>IF(OR(X118="",$C$2=1),"",VLOOKUP(main!X118,$X$6:$Z$12,3,FALSE))</f>
      </c>
      <c r="AA118" s="30"/>
      <c r="AB118" s="24">
        <f>IF(X118="","",IF($C$2=1,main!N118*(main!Y118+1),main!N118+main!Z118+AA118))</f>
      </c>
      <c r="AC118" s="25">
        <f t="shared" si="47"/>
      </c>
      <c r="AD118" s="25">
        <f t="shared" si="48"/>
      </c>
      <c r="AE118" s="25">
        <f t="shared" si="49"/>
      </c>
      <c r="AF118" s="25">
        <f t="shared" si="50"/>
      </c>
      <c r="AG118" s="25">
        <f t="shared" si="51"/>
      </c>
      <c r="AH118" s="25">
        <f t="shared" si="52"/>
      </c>
      <c r="AI118" s="25">
        <f t="shared" si="53"/>
      </c>
      <c r="AJ118" s="31">
        <f t="shared" si="54"/>
      </c>
      <c r="AK118" s="32">
        <f t="shared" si="55"/>
        <v>0</v>
      </c>
      <c r="AL118" s="33">
        <f t="shared" si="56"/>
      </c>
      <c r="AM118" s="26">
        <f t="shared" si="57"/>
      </c>
      <c r="AN118" s="34">
        <f t="shared" si="58"/>
      </c>
      <c r="AO118" s="35">
        <f t="shared" si="59"/>
      </c>
      <c r="AQ118" s="92">
        <f t="shared" si="60"/>
        <v>-1</v>
      </c>
      <c r="AR118" s="90">
        <f t="shared" si="61"/>
        <v>-100000</v>
      </c>
      <c r="AS118" s="90">
        <f t="shared" si="62"/>
        <v>-100000</v>
      </c>
      <c r="AT118" s="90">
        <f t="shared" si="63"/>
        <v>-100000</v>
      </c>
      <c r="AU118" s="90">
        <v>-100000</v>
      </c>
      <c r="AV118" s="91">
        <f t="shared" si="64"/>
        <v>-1</v>
      </c>
      <c r="AW118" s="90">
        <f t="shared" si="65"/>
        <v>-100000</v>
      </c>
      <c r="AX118" s="90">
        <f t="shared" si="66"/>
        <v>-100000</v>
      </c>
      <c r="AY118" s="90">
        <f t="shared" si="67"/>
        <v>-100000</v>
      </c>
      <c r="AZ118" s="86">
        <f t="shared" si="68"/>
        <v>-1</v>
      </c>
      <c r="BA118" s="86">
        <f t="shared" si="39"/>
        <v>-100000</v>
      </c>
      <c r="BB118" s="86">
        <f t="shared" si="74"/>
        <v>-100000</v>
      </c>
      <c r="BC118" s="86">
        <f t="shared" si="74"/>
        <v>-100000</v>
      </c>
      <c r="BD118" s="86">
        <f t="shared" si="74"/>
        <v>-100000</v>
      </c>
      <c r="BE118" s="86">
        <f t="shared" si="74"/>
        <v>-100000</v>
      </c>
      <c r="BF118" s="86">
        <f t="shared" si="74"/>
        <v>-100000</v>
      </c>
      <c r="BG118" s="86">
        <f t="shared" si="74"/>
        <v>-100000</v>
      </c>
      <c r="BH118" s="86">
        <f t="shared" si="74"/>
        <v>-100000</v>
      </c>
      <c r="BI118" s="86">
        <f t="shared" si="74"/>
        <v>-100000</v>
      </c>
      <c r="BJ118" s="86">
        <f t="shared" si="74"/>
        <v>-100000</v>
      </c>
      <c r="BK118" s="91">
        <f t="shared" si="69"/>
        <v>-100000</v>
      </c>
      <c r="BL118" s="86">
        <f t="shared" si="70"/>
        <v>-1</v>
      </c>
      <c r="BM118" s="86">
        <f t="shared" si="40"/>
        <v>-100000</v>
      </c>
      <c r="BN118" s="86">
        <f t="shared" si="77"/>
        <v>-100000</v>
      </c>
      <c r="BO118" s="86">
        <f t="shared" si="77"/>
        <v>-100000</v>
      </c>
      <c r="BP118" s="86">
        <f t="shared" si="77"/>
        <v>-100000</v>
      </c>
      <c r="BQ118" s="86">
        <f t="shared" si="77"/>
        <v>-100000</v>
      </c>
      <c r="BR118" s="86">
        <f t="shared" si="76"/>
        <v>-100000</v>
      </c>
      <c r="BS118" s="86">
        <f t="shared" si="76"/>
        <v>-100000</v>
      </c>
      <c r="BT118" s="86">
        <f t="shared" si="76"/>
        <v>-100000</v>
      </c>
      <c r="BU118" s="86">
        <f t="shared" si="76"/>
        <v>-100000</v>
      </c>
      <c r="BV118" s="86">
        <f t="shared" si="76"/>
        <v>-100000</v>
      </c>
      <c r="BW118" s="86"/>
      <c r="BX118" s="86"/>
      <c r="BY118" s="86"/>
      <c r="BZ118" s="86"/>
      <c r="CA118" s="86"/>
    </row>
    <row r="119" spans="2:79" ht="13.5">
      <c r="B119" s="15"/>
      <c r="C119" s="16"/>
      <c r="D119" s="17"/>
      <c r="E119" s="17"/>
      <c r="F119" s="17"/>
      <c r="G119" s="18"/>
      <c r="H119" s="19"/>
      <c r="I119" s="20"/>
      <c r="J119" s="21">
        <f t="shared" si="42"/>
      </c>
      <c r="K119" s="22">
        <f t="shared" si="43"/>
      </c>
      <c r="L119" s="23">
        <f t="shared" si="44"/>
      </c>
      <c r="M119" s="22">
        <f t="shared" si="45"/>
      </c>
      <c r="N119" s="24"/>
      <c r="O119" s="25"/>
      <c r="P119" s="25"/>
      <c r="Q119" s="25"/>
      <c r="R119" s="25"/>
      <c r="S119" s="25"/>
      <c r="T119" s="25"/>
      <c r="U119" s="25"/>
      <c r="V119" s="31"/>
      <c r="W119" s="183">
        <f t="shared" si="46"/>
      </c>
      <c r="X119" s="27"/>
      <c r="Y119" s="28">
        <f>IF(OR(G119="",$C$2=2),"",VLOOKUP(main!X119,$X$6:$Z$12,2,FALSE))</f>
      </c>
      <c r="Z119" s="29">
        <f>IF(OR(X119="",$C$2=1),"",VLOOKUP(main!X119,$X$6:$Z$12,3,FALSE))</f>
      </c>
      <c r="AA119" s="30"/>
      <c r="AB119" s="24">
        <f>IF(X119="","",IF($C$2=1,main!N119*(main!Y119+1),main!N119+main!Z119+AA119))</f>
      </c>
      <c r="AC119" s="25">
        <f t="shared" si="47"/>
      </c>
      <c r="AD119" s="25">
        <f t="shared" si="48"/>
      </c>
      <c r="AE119" s="25">
        <f t="shared" si="49"/>
      </c>
      <c r="AF119" s="25">
        <f t="shared" si="50"/>
      </c>
      <c r="AG119" s="25">
        <f t="shared" si="51"/>
      </c>
      <c r="AH119" s="25">
        <f t="shared" si="52"/>
      </c>
      <c r="AI119" s="25">
        <f t="shared" si="53"/>
      </c>
      <c r="AJ119" s="31">
        <f t="shared" si="54"/>
      </c>
      <c r="AK119" s="32">
        <f t="shared" si="55"/>
        <v>0</v>
      </c>
      <c r="AL119" s="33">
        <f t="shared" si="56"/>
      </c>
      <c r="AM119" s="26">
        <f t="shared" si="57"/>
      </c>
      <c r="AN119" s="34">
        <f t="shared" si="58"/>
      </c>
      <c r="AO119" s="35">
        <f t="shared" si="59"/>
      </c>
      <c r="AQ119" s="92">
        <f t="shared" si="60"/>
        <v>-1</v>
      </c>
      <c r="AR119" s="90">
        <f t="shared" si="61"/>
        <v>-100000</v>
      </c>
      <c r="AS119" s="90">
        <f t="shared" si="62"/>
        <v>-100000</v>
      </c>
      <c r="AT119" s="90">
        <f t="shared" si="63"/>
        <v>-100000</v>
      </c>
      <c r="AU119" s="90">
        <v>-100000</v>
      </c>
      <c r="AV119" s="91">
        <f t="shared" si="64"/>
        <v>-1</v>
      </c>
      <c r="AW119" s="90">
        <f t="shared" si="65"/>
        <v>-100000</v>
      </c>
      <c r="AX119" s="90">
        <f t="shared" si="66"/>
        <v>-100000</v>
      </c>
      <c r="AY119" s="90">
        <f t="shared" si="67"/>
        <v>-100000</v>
      </c>
      <c r="AZ119" s="86">
        <f t="shared" si="68"/>
        <v>-1</v>
      </c>
      <c r="BA119" s="86">
        <f t="shared" si="39"/>
        <v>-100000</v>
      </c>
      <c r="BB119" s="86">
        <f t="shared" si="74"/>
        <v>-100000</v>
      </c>
      <c r="BC119" s="86">
        <f t="shared" si="74"/>
        <v>-100000</v>
      </c>
      <c r="BD119" s="86">
        <f t="shared" si="74"/>
        <v>-100000</v>
      </c>
      <c r="BE119" s="86">
        <f t="shared" si="74"/>
        <v>-100000</v>
      </c>
      <c r="BF119" s="86">
        <f t="shared" si="74"/>
        <v>-100000</v>
      </c>
      <c r="BG119" s="86">
        <f t="shared" si="74"/>
        <v>-100000</v>
      </c>
      <c r="BH119" s="86">
        <f t="shared" si="74"/>
        <v>-100000</v>
      </c>
      <c r="BI119" s="86">
        <f t="shared" si="74"/>
        <v>-100000</v>
      </c>
      <c r="BJ119" s="86">
        <f t="shared" si="74"/>
        <v>-100000</v>
      </c>
      <c r="BK119" s="91">
        <f t="shared" si="69"/>
        <v>-100000</v>
      </c>
      <c r="BL119" s="86">
        <f t="shared" si="70"/>
        <v>-1</v>
      </c>
      <c r="BM119" s="86">
        <f t="shared" si="40"/>
        <v>-100000</v>
      </c>
      <c r="BN119" s="86">
        <f t="shared" si="77"/>
        <v>-100000</v>
      </c>
      <c r="BO119" s="86">
        <f t="shared" si="77"/>
        <v>-100000</v>
      </c>
      <c r="BP119" s="86">
        <f t="shared" si="77"/>
        <v>-100000</v>
      </c>
      <c r="BQ119" s="86">
        <f t="shared" si="77"/>
        <v>-100000</v>
      </c>
      <c r="BR119" s="86">
        <f t="shared" si="76"/>
        <v>-100000</v>
      </c>
      <c r="BS119" s="86">
        <f t="shared" si="76"/>
        <v>-100000</v>
      </c>
      <c r="BT119" s="86">
        <f t="shared" si="76"/>
        <v>-100000</v>
      </c>
      <c r="BU119" s="86">
        <f t="shared" si="76"/>
        <v>-100000</v>
      </c>
      <c r="BV119" s="86">
        <f t="shared" si="76"/>
        <v>-100000</v>
      </c>
      <c r="BW119" s="86"/>
      <c r="BX119" s="86"/>
      <c r="BY119" s="86"/>
      <c r="BZ119" s="86"/>
      <c r="CA119" s="86"/>
    </row>
    <row r="120" spans="2:79" ht="13.5">
      <c r="B120" s="15"/>
      <c r="C120" s="16"/>
      <c r="D120" s="17"/>
      <c r="E120" s="17"/>
      <c r="F120" s="17"/>
      <c r="G120" s="18"/>
      <c r="H120" s="19"/>
      <c r="I120" s="20"/>
      <c r="J120" s="21">
        <f t="shared" si="42"/>
      </c>
      <c r="K120" s="22">
        <f t="shared" si="43"/>
      </c>
      <c r="L120" s="23">
        <f t="shared" si="44"/>
      </c>
      <c r="M120" s="22">
        <f t="shared" si="45"/>
      </c>
      <c r="N120" s="24"/>
      <c r="O120" s="25"/>
      <c r="P120" s="25"/>
      <c r="Q120" s="25"/>
      <c r="R120" s="25"/>
      <c r="S120" s="25"/>
      <c r="T120" s="25"/>
      <c r="U120" s="25"/>
      <c r="V120" s="31"/>
      <c r="W120" s="183">
        <f t="shared" si="46"/>
      </c>
      <c r="X120" s="27"/>
      <c r="Y120" s="28">
        <f>IF(OR(G120="",$C$2=2),"",VLOOKUP(main!X120,$X$6:$Z$12,2,FALSE))</f>
      </c>
      <c r="Z120" s="29">
        <f>IF(OR(X120="",$C$2=1),"",VLOOKUP(main!X120,$X$6:$Z$12,3,FALSE))</f>
      </c>
      <c r="AA120" s="30"/>
      <c r="AB120" s="24">
        <f>IF(X120="","",IF($C$2=1,main!N120*(main!Y120+1),main!N120+main!Z120+AA120))</f>
      </c>
      <c r="AC120" s="25">
        <f t="shared" si="47"/>
      </c>
      <c r="AD120" s="25">
        <f t="shared" si="48"/>
      </c>
      <c r="AE120" s="25">
        <f t="shared" si="49"/>
      </c>
      <c r="AF120" s="25">
        <f t="shared" si="50"/>
      </c>
      <c r="AG120" s="25">
        <f t="shared" si="51"/>
      </c>
      <c r="AH120" s="25">
        <f t="shared" si="52"/>
      </c>
      <c r="AI120" s="25">
        <f t="shared" si="53"/>
      </c>
      <c r="AJ120" s="31">
        <f t="shared" si="54"/>
      </c>
      <c r="AK120" s="32">
        <f t="shared" si="55"/>
        <v>0</v>
      </c>
      <c r="AL120" s="33">
        <f t="shared" si="56"/>
      </c>
      <c r="AM120" s="26">
        <f t="shared" si="57"/>
      </c>
      <c r="AN120" s="34">
        <f t="shared" si="58"/>
      </c>
      <c r="AO120" s="35">
        <f t="shared" si="59"/>
      </c>
      <c r="AQ120" s="92">
        <f t="shared" si="60"/>
        <v>-1</v>
      </c>
      <c r="AR120" s="90">
        <f t="shared" si="61"/>
        <v>-100000</v>
      </c>
      <c r="AS120" s="90">
        <f t="shared" si="62"/>
        <v>-100000</v>
      </c>
      <c r="AT120" s="90">
        <f t="shared" si="63"/>
        <v>-100000</v>
      </c>
      <c r="AU120" s="90">
        <v>-100000</v>
      </c>
      <c r="AV120" s="91">
        <f t="shared" si="64"/>
        <v>-1</v>
      </c>
      <c r="AW120" s="90">
        <f t="shared" si="65"/>
        <v>-100000</v>
      </c>
      <c r="AX120" s="90">
        <f t="shared" si="66"/>
        <v>-100000</v>
      </c>
      <c r="AY120" s="90">
        <f t="shared" si="67"/>
        <v>-100000</v>
      </c>
      <c r="AZ120" s="86">
        <f t="shared" si="68"/>
        <v>-1</v>
      </c>
      <c r="BA120" s="86">
        <f t="shared" si="39"/>
        <v>-100000</v>
      </c>
      <c r="BB120" s="86">
        <f t="shared" si="74"/>
        <v>-100000</v>
      </c>
      <c r="BC120" s="86">
        <f t="shared" si="74"/>
        <v>-100000</v>
      </c>
      <c r="BD120" s="86">
        <f t="shared" si="74"/>
        <v>-100000</v>
      </c>
      <c r="BE120" s="86">
        <f t="shared" si="74"/>
        <v>-100000</v>
      </c>
      <c r="BF120" s="86">
        <f t="shared" si="74"/>
        <v>-100000</v>
      </c>
      <c r="BG120" s="86">
        <f t="shared" si="74"/>
        <v>-100000</v>
      </c>
      <c r="BH120" s="86">
        <f t="shared" si="74"/>
        <v>-100000</v>
      </c>
      <c r="BI120" s="86">
        <f t="shared" si="74"/>
        <v>-100000</v>
      </c>
      <c r="BJ120" s="86">
        <f t="shared" si="74"/>
        <v>-100000</v>
      </c>
      <c r="BK120" s="91">
        <f t="shared" si="69"/>
        <v>-100000</v>
      </c>
      <c r="BL120" s="86">
        <f t="shared" si="70"/>
        <v>-1</v>
      </c>
      <c r="BM120" s="86">
        <f t="shared" si="40"/>
        <v>-100000</v>
      </c>
      <c r="BN120" s="86">
        <f t="shared" si="77"/>
        <v>-100000</v>
      </c>
      <c r="BO120" s="86">
        <f t="shared" si="77"/>
        <v>-100000</v>
      </c>
      <c r="BP120" s="86">
        <f t="shared" si="77"/>
        <v>-100000</v>
      </c>
      <c r="BQ120" s="86">
        <f t="shared" si="77"/>
        <v>-100000</v>
      </c>
      <c r="BR120" s="86">
        <f t="shared" si="76"/>
        <v>-100000</v>
      </c>
      <c r="BS120" s="86">
        <f t="shared" si="76"/>
        <v>-100000</v>
      </c>
      <c r="BT120" s="86">
        <f t="shared" si="76"/>
        <v>-100000</v>
      </c>
      <c r="BU120" s="86">
        <f t="shared" si="76"/>
        <v>-100000</v>
      </c>
      <c r="BV120" s="86">
        <f t="shared" si="76"/>
        <v>-100000</v>
      </c>
      <c r="BW120" s="86"/>
      <c r="BX120" s="86"/>
      <c r="BY120" s="86"/>
      <c r="BZ120" s="86"/>
      <c r="CA120" s="86"/>
    </row>
    <row r="121" spans="2:79" ht="14.25" thickBot="1">
      <c r="B121" s="15"/>
      <c r="C121" s="16"/>
      <c r="D121" s="17"/>
      <c r="E121" s="17"/>
      <c r="F121" s="17"/>
      <c r="G121" s="18"/>
      <c r="H121" s="19"/>
      <c r="I121" s="20"/>
      <c r="J121" s="21">
        <f t="shared" si="42"/>
      </c>
      <c r="K121" s="22">
        <f t="shared" si="43"/>
      </c>
      <c r="L121" s="23">
        <f t="shared" si="44"/>
      </c>
      <c r="M121" s="22">
        <f t="shared" si="45"/>
      </c>
      <c r="N121" s="24"/>
      <c r="O121" s="25"/>
      <c r="P121" s="25"/>
      <c r="Q121" s="25"/>
      <c r="R121" s="25"/>
      <c r="S121" s="25"/>
      <c r="T121" s="25"/>
      <c r="U121" s="25"/>
      <c r="V121" s="31"/>
      <c r="W121" s="183">
        <f t="shared" si="46"/>
      </c>
      <c r="X121" s="27"/>
      <c r="Y121" s="28">
        <f>IF(OR(G121="",$C$2=2),"",VLOOKUP(main!X121,$X$6:$Z$12,2,FALSE))</f>
      </c>
      <c r="Z121" s="29">
        <f>IF(OR(X121="",$C$2=1),"",VLOOKUP(main!X121,$X$6:$Z$12,3,FALSE))</f>
      </c>
      <c r="AA121" s="30"/>
      <c r="AB121" s="24">
        <f>IF(X121="","",IF($C$2=1,main!N121*(main!Y121+1),main!N121+main!Z121+AA121))</f>
      </c>
      <c r="AC121" s="25">
        <f t="shared" si="47"/>
      </c>
      <c r="AD121" s="25">
        <f t="shared" si="48"/>
      </c>
      <c r="AE121" s="25">
        <f t="shared" si="49"/>
      </c>
      <c r="AF121" s="25">
        <f t="shared" si="50"/>
      </c>
      <c r="AG121" s="25">
        <f t="shared" si="51"/>
      </c>
      <c r="AH121" s="25">
        <f t="shared" si="52"/>
      </c>
      <c r="AI121" s="25">
        <f t="shared" si="53"/>
      </c>
      <c r="AJ121" s="31">
        <f t="shared" si="54"/>
      </c>
      <c r="AK121" s="32">
        <f t="shared" si="55"/>
        <v>0</v>
      </c>
      <c r="AL121" s="33">
        <f t="shared" si="56"/>
      </c>
      <c r="AM121" s="26">
        <f t="shared" si="57"/>
      </c>
      <c r="AN121" s="34">
        <f t="shared" si="58"/>
      </c>
      <c r="AO121" s="35">
        <f t="shared" si="59"/>
      </c>
      <c r="AQ121" s="92">
        <f t="shared" si="60"/>
        <v>-1</v>
      </c>
      <c r="AR121" s="90">
        <f t="shared" si="61"/>
        <v>-100000</v>
      </c>
      <c r="AS121" s="90">
        <f t="shared" si="62"/>
        <v>-100000</v>
      </c>
      <c r="AT121" s="90">
        <f t="shared" si="63"/>
        <v>-100000</v>
      </c>
      <c r="AU121" s="90">
        <v>-100000</v>
      </c>
      <c r="AV121" s="91">
        <f t="shared" si="64"/>
        <v>-1</v>
      </c>
      <c r="AW121" s="90">
        <f t="shared" si="65"/>
        <v>-100000</v>
      </c>
      <c r="AX121" s="90">
        <f t="shared" si="66"/>
        <v>-100000</v>
      </c>
      <c r="AY121" s="90">
        <f t="shared" si="67"/>
        <v>-100000</v>
      </c>
      <c r="AZ121" s="86">
        <f t="shared" si="68"/>
        <v>-1</v>
      </c>
      <c r="BA121" s="86">
        <f t="shared" si="39"/>
        <v>-100000</v>
      </c>
      <c r="BB121" s="86">
        <f t="shared" si="74"/>
        <v>-100000</v>
      </c>
      <c r="BC121" s="86">
        <f t="shared" si="74"/>
        <v>-100000</v>
      </c>
      <c r="BD121" s="86">
        <f t="shared" si="74"/>
        <v>-100000</v>
      </c>
      <c r="BE121" s="86">
        <f t="shared" si="74"/>
        <v>-100000</v>
      </c>
      <c r="BF121" s="86">
        <f t="shared" si="74"/>
        <v>-100000</v>
      </c>
      <c r="BG121" s="86">
        <f t="shared" si="74"/>
        <v>-100000</v>
      </c>
      <c r="BH121" s="86">
        <f t="shared" si="74"/>
        <v>-100000</v>
      </c>
      <c r="BI121" s="86">
        <f t="shared" si="74"/>
        <v>-100000</v>
      </c>
      <c r="BJ121" s="86">
        <f t="shared" si="74"/>
        <v>-100000</v>
      </c>
      <c r="BK121" s="91">
        <f t="shared" si="69"/>
        <v>-100000</v>
      </c>
      <c r="BL121" s="86">
        <f t="shared" si="70"/>
        <v>-1</v>
      </c>
      <c r="BM121" s="86">
        <f t="shared" si="40"/>
        <v>-100000</v>
      </c>
      <c r="BN121" s="86">
        <f t="shared" si="77"/>
        <v>-100000</v>
      </c>
      <c r="BO121" s="86">
        <f t="shared" si="77"/>
        <v>-100000</v>
      </c>
      <c r="BP121" s="86">
        <f t="shared" si="77"/>
        <v>-100000</v>
      </c>
      <c r="BQ121" s="86">
        <f t="shared" si="77"/>
        <v>-100000</v>
      </c>
      <c r="BR121" s="86">
        <f t="shared" si="76"/>
        <v>-100000</v>
      </c>
      <c r="BS121" s="86">
        <f t="shared" si="76"/>
        <v>-100000</v>
      </c>
      <c r="BT121" s="86">
        <f t="shared" si="76"/>
        <v>-100000</v>
      </c>
      <c r="BU121" s="86">
        <f t="shared" si="76"/>
        <v>-100000</v>
      </c>
      <c r="BV121" s="86">
        <f t="shared" si="76"/>
        <v>-100000</v>
      </c>
      <c r="BW121" s="86"/>
      <c r="BX121" s="86"/>
      <c r="BY121" s="86"/>
      <c r="BZ121" s="86"/>
      <c r="CA121" s="86"/>
    </row>
    <row r="122" spans="2:79" ht="13.5">
      <c r="B122" s="40"/>
      <c r="C122" s="41"/>
      <c r="D122" s="42"/>
      <c r="E122" s="42"/>
      <c r="F122" s="42"/>
      <c r="G122" s="43"/>
      <c r="H122" s="44"/>
      <c r="I122" s="45"/>
      <c r="J122" s="46">
        <f aca="true" t="shared" si="78" ref="J122:J129">J123-1</f>
        <v>18</v>
      </c>
      <c r="K122" s="47"/>
      <c r="L122" s="48">
        <v>0</v>
      </c>
      <c r="M122" s="47"/>
      <c r="N122" s="49"/>
      <c r="O122" s="50"/>
      <c r="P122" s="50"/>
      <c r="Q122" s="50"/>
      <c r="R122" s="50"/>
      <c r="S122" s="50"/>
      <c r="T122" s="50"/>
      <c r="U122" s="50"/>
      <c r="V122" s="56"/>
      <c r="W122" s="184">
        <f>ﾓﾃﾞﾙ!D6</f>
        <v>172142</v>
      </c>
      <c r="X122" s="52"/>
      <c r="Y122" s="53"/>
      <c r="Z122" s="54"/>
      <c r="AA122" s="55"/>
      <c r="AB122" s="49"/>
      <c r="AC122" s="50"/>
      <c r="AD122" s="50"/>
      <c r="AE122" s="50"/>
      <c r="AF122" s="50"/>
      <c r="AG122" s="50"/>
      <c r="AH122" s="50"/>
      <c r="AI122" s="50"/>
      <c r="AJ122" s="56"/>
      <c r="AK122" s="57"/>
      <c r="AL122" s="58"/>
      <c r="AM122" s="51"/>
      <c r="AN122" s="59"/>
      <c r="AO122" s="60"/>
      <c r="AQ122" s="92">
        <v>18</v>
      </c>
      <c r="AR122" s="90">
        <v>-100000</v>
      </c>
      <c r="AS122" s="90">
        <v>-100000</v>
      </c>
      <c r="AT122" s="90">
        <v>-100000</v>
      </c>
      <c r="AU122" s="90">
        <f aca="true" t="shared" si="79" ref="AU122:AU164">W122</f>
        <v>172142</v>
      </c>
      <c r="AV122" s="91"/>
      <c r="AW122" s="90"/>
      <c r="AX122" s="90"/>
      <c r="AY122" s="90"/>
      <c r="AZ122" s="86">
        <v>18</v>
      </c>
      <c r="BA122" s="86">
        <v>-100000</v>
      </c>
      <c r="BB122" s="86">
        <v>-100000</v>
      </c>
      <c r="BC122" s="86">
        <v>-100000</v>
      </c>
      <c r="BD122" s="86">
        <v>-100000</v>
      </c>
      <c r="BE122" s="86">
        <v>-100000</v>
      </c>
      <c r="BF122" s="86">
        <v>-100000</v>
      </c>
      <c r="BG122" s="86">
        <v>-100000</v>
      </c>
      <c r="BH122" s="86">
        <v>-100000</v>
      </c>
      <c r="BI122" s="86">
        <v>-100000</v>
      </c>
      <c r="BJ122" s="86">
        <v>-100000</v>
      </c>
      <c r="BK122" s="91">
        <f t="shared" si="69"/>
        <v>172142</v>
      </c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  <c r="BV122" s="86"/>
      <c r="BW122" s="86"/>
      <c r="BX122" s="86"/>
      <c r="BY122" s="86"/>
      <c r="BZ122" s="86"/>
      <c r="CA122" s="86"/>
    </row>
    <row r="123" spans="2:79" ht="13.5">
      <c r="B123" s="61"/>
      <c r="C123" s="16"/>
      <c r="D123" s="17"/>
      <c r="E123" s="17"/>
      <c r="F123" s="17"/>
      <c r="G123" s="18"/>
      <c r="H123" s="19"/>
      <c r="I123" s="20"/>
      <c r="J123" s="21">
        <f t="shared" si="78"/>
        <v>19</v>
      </c>
      <c r="K123" s="22"/>
      <c r="L123" s="23">
        <f>L122+1</f>
        <v>1</v>
      </c>
      <c r="M123" s="22"/>
      <c r="N123" s="24"/>
      <c r="O123" s="25"/>
      <c r="P123" s="25"/>
      <c r="Q123" s="25"/>
      <c r="R123" s="25"/>
      <c r="S123" s="25"/>
      <c r="T123" s="25"/>
      <c r="U123" s="25"/>
      <c r="V123" s="31"/>
      <c r="W123" s="183">
        <f>ﾓﾃﾞﾙ!D7</f>
        <v>177220.5</v>
      </c>
      <c r="X123" s="27"/>
      <c r="Y123" s="28"/>
      <c r="Z123" s="29"/>
      <c r="AA123" s="30"/>
      <c r="AB123" s="24"/>
      <c r="AC123" s="25"/>
      <c r="AD123" s="25"/>
      <c r="AE123" s="25"/>
      <c r="AF123" s="25"/>
      <c r="AG123" s="25"/>
      <c r="AH123" s="25"/>
      <c r="AI123" s="25"/>
      <c r="AJ123" s="31"/>
      <c r="AK123" s="32"/>
      <c r="AL123" s="33"/>
      <c r="AM123" s="26"/>
      <c r="AN123" s="34"/>
      <c r="AO123" s="62"/>
      <c r="AQ123" s="92">
        <f>AQ122+1</f>
        <v>19</v>
      </c>
      <c r="AR123" s="90">
        <v>-100000</v>
      </c>
      <c r="AS123" s="90">
        <v>-100000</v>
      </c>
      <c r="AT123" s="90">
        <v>-100000</v>
      </c>
      <c r="AU123" s="90">
        <f t="shared" si="79"/>
        <v>177220.5</v>
      </c>
      <c r="AV123" s="91"/>
      <c r="AW123" s="90"/>
      <c r="AX123" s="90"/>
      <c r="AY123" s="90"/>
      <c r="AZ123" s="86">
        <v>19</v>
      </c>
      <c r="BA123" s="86">
        <v>-100000</v>
      </c>
      <c r="BB123" s="86">
        <v>-100000</v>
      </c>
      <c r="BC123" s="86">
        <v>-100000</v>
      </c>
      <c r="BD123" s="86">
        <v>-100000</v>
      </c>
      <c r="BE123" s="86">
        <v>-100000</v>
      </c>
      <c r="BF123" s="86">
        <v>-100000</v>
      </c>
      <c r="BG123" s="86">
        <v>-100000</v>
      </c>
      <c r="BH123" s="86">
        <v>-100000</v>
      </c>
      <c r="BI123" s="86">
        <v>-100000</v>
      </c>
      <c r="BJ123" s="86">
        <v>-100000</v>
      </c>
      <c r="BK123" s="91">
        <f t="shared" si="69"/>
        <v>177220.5</v>
      </c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  <c r="BZ123" s="86"/>
      <c r="CA123" s="86"/>
    </row>
    <row r="124" spans="2:79" ht="13.5">
      <c r="B124" s="61"/>
      <c r="C124" s="16"/>
      <c r="D124" s="17"/>
      <c r="E124" s="17"/>
      <c r="F124" s="17"/>
      <c r="G124" s="18"/>
      <c r="H124" s="19"/>
      <c r="I124" s="20"/>
      <c r="J124" s="21">
        <f t="shared" si="78"/>
        <v>20</v>
      </c>
      <c r="K124" s="22"/>
      <c r="L124" s="23">
        <f aca="true" t="shared" si="80" ref="L124:L139">L123+1</f>
        <v>2</v>
      </c>
      <c r="M124" s="22"/>
      <c r="N124" s="24"/>
      <c r="O124" s="25"/>
      <c r="P124" s="25"/>
      <c r="Q124" s="25"/>
      <c r="R124" s="25"/>
      <c r="S124" s="25"/>
      <c r="T124" s="25"/>
      <c r="U124" s="25"/>
      <c r="V124" s="31"/>
      <c r="W124" s="183">
        <f>ﾓﾃﾞﾙ!D8</f>
        <v>182299</v>
      </c>
      <c r="X124" s="27"/>
      <c r="Y124" s="28"/>
      <c r="Z124" s="29"/>
      <c r="AA124" s="30"/>
      <c r="AB124" s="24"/>
      <c r="AC124" s="25"/>
      <c r="AD124" s="25"/>
      <c r="AE124" s="25"/>
      <c r="AF124" s="25"/>
      <c r="AG124" s="25"/>
      <c r="AH124" s="25"/>
      <c r="AI124" s="25"/>
      <c r="AJ124" s="31"/>
      <c r="AK124" s="32"/>
      <c r="AL124" s="33"/>
      <c r="AM124" s="26"/>
      <c r="AN124" s="34"/>
      <c r="AO124" s="62"/>
      <c r="AQ124" s="92">
        <f aca="true" t="shared" si="81" ref="AQ124:AQ139">AQ123+1</f>
        <v>20</v>
      </c>
      <c r="AR124" s="90">
        <v>-100000</v>
      </c>
      <c r="AS124" s="90">
        <v>-100000</v>
      </c>
      <c r="AT124" s="90">
        <v>-100000</v>
      </c>
      <c r="AU124" s="90">
        <f t="shared" si="79"/>
        <v>182299</v>
      </c>
      <c r="AV124" s="91"/>
      <c r="AW124" s="90"/>
      <c r="AX124" s="90"/>
      <c r="AY124" s="90"/>
      <c r="AZ124" s="86">
        <v>20</v>
      </c>
      <c r="BA124" s="86">
        <v>-100000</v>
      </c>
      <c r="BB124" s="86">
        <v>-100000</v>
      </c>
      <c r="BC124" s="86">
        <v>-100000</v>
      </c>
      <c r="BD124" s="86">
        <v>-100000</v>
      </c>
      <c r="BE124" s="86">
        <v>-100000</v>
      </c>
      <c r="BF124" s="86">
        <v>-100000</v>
      </c>
      <c r="BG124" s="86">
        <v>-100000</v>
      </c>
      <c r="BH124" s="86">
        <v>-100000</v>
      </c>
      <c r="BI124" s="86">
        <v>-100000</v>
      </c>
      <c r="BJ124" s="86">
        <v>-100000</v>
      </c>
      <c r="BK124" s="91">
        <f t="shared" si="69"/>
        <v>182299</v>
      </c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6"/>
      <c r="CA124" s="86"/>
    </row>
    <row r="125" spans="2:79" ht="13.5">
      <c r="B125" s="61"/>
      <c r="C125" s="16"/>
      <c r="D125" s="17"/>
      <c r="E125" s="17"/>
      <c r="F125" s="17"/>
      <c r="G125" s="18"/>
      <c r="H125" s="19"/>
      <c r="I125" s="20"/>
      <c r="J125" s="21">
        <f t="shared" si="78"/>
        <v>21</v>
      </c>
      <c r="K125" s="22"/>
      <c r="L125" s="23">
        <f t="shared" si="80"/>
        <v>3</v>
      </c>
      <c r="M125" s="22"/>
      <c r="N125" s="24"/>
      <c r="O125" s="25"/>
      <c r="P125" s="25"/>
      <c r="Q125" s="25"/>
      <c r="R125" s="25"/>
      <c r="S125" s="25"/>
      <c r="T125" s="25"/>
      <c r="U125" s="25"/>
      <c r="V125" s="31"/>
      <c r="W125" s="183">
        <f>ﾓﾃﾞﾙ!D9</f>
        <v>189270</v>
      </c>
      <c r="X125" s="27"/>
      <c r="Y125" s="28"/>
      <c r="Z125" s="29"/>
      <c r="AA125" s="30"/>
      <c r="AB125" s="24"/>
      <c r="AC125" s="25"/>
      <c r="AD125" s="25"/>
      <c r="AE125" s="25"/>
      <c r="AF125" s="25"/>
      <c r="AG125" s="25"/>
      <c r="AH125" s="25"/>
      <c r="AI125" s="25"/>
      <c r="AJ125" s="31"/>
      <c r="AK125" s="32"/>
      <c r="AL125" s="33"/>
      <c r="AM125" s="26"/>
      <c r="AN125" s="34"/>
      <c r="AO125" s="62"/>
      <c r="AQ125" s="92">
        <f t="shared" si="81"/>
        <v>21</v>
      </c>
      <c r="AR125" s="90">
        <v>-100000</v>
      </c>
      <c r="AS125" s="90">
        <v>-100000</v>
      </c>
      <c r="AT125" s="90">
        <v>-100000</v>
      </c>
      <c r="AU125" s="90">
        <f t="shared" si="79"/>
        <v>189270</v>
      </c>
      <c r="AV125" s="91"/>
      <c r="AW125" s="90"/>
      <c r="AX125" s="90"/>
      <c r="AY125" s="90"/>
      <c r="AZ125" s="86">
        <v>21</v>
      </c>
      <c r="BA125" s="86">
        <v>-100000</v>
      </c>
      <c r="BB125" s="86">
        <v>-100000</v>
      </c>
      <c r="BC125" s="86">
        <v>-100000</v>
      </c>
      <c r="BD125" s="86">
        <v>-100000</v>
      </c>
      <c r="BE125" s="86">
        <v>-100000</v>
      </c>
      <c r="BF125" s="86">
        <v>-100000</v>
      </c>
      <c r="BG125" s="86">
        <v>-100000</v>
      </c>
      <c r="BH125" s="86">
        <v>-100000</v>
      </c>
      <c r="BI125" s="86">
        <v>-100000</v>
      </c>
      <c r="BJ125" s="86">
        <v>-100000</v>
      </c>
      <c r="BK125" s="91">
        <f t="shared" si="69"/>
        <v>189270</v>
      </c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6"/>
      <c r="BY125" s="86"/>
      <c r="BZ125" s="86"/>
      <c r="CA125" s="86"/>
    </row>
    <row r="126" spans="2:79" ht="13.5">
      <c r="B126" s="61"/>
      <c r="C126" s="16"/>
      <c r="D126" s="17"/>
      <c r="E126" s="17"/>
      <c r="F126" s="17"/>
      <c r="G126" s="18"/>
      <c r="H126" s="19"/>
      <c r="I126" s="20"/>
      <c r="J126" s="21">
        <f t="shared" si="78"/>
        <v>22</v>
      </c>
      <c r="K126" s="22"/>
      <c r="L126" s="23">
        <f t="shared" si="80"/>
        <v>4</v>
      </c>
      <c r="M126" s="22"/>
      <c r="N126" s="24"/>
      <c r="O126" s="25"/>
      <c r="P126" s="25"/>
      <c r="Q126" s="25"/>
      <c r="R126" s="25"/>
      <c r="S126" s="25"/>
      <c r="T126" s="25"/>
      <c r="U126" s="25"/>
      <c r="V126" s="31"/>
      <c r="W126" s="183">
        <f>ﾓﾃﾞﾙ!D10</f>
        <v>196241</v>
      </c>
      <c r="X126" s="27"/>
      <c r="Y126" s="28"/>
      <c r="Z126" s="29"/>
      <c r="AA126" s="30"/>
      <c r="AB126" s="24"/>
      <c r="AC126" s="25"/>
      <c r="AD126" s="25"/>
      <c r="AE126" s="25"/>
      <c r="AF126" s="25"/>
      <c r="AG126" s="25"/>
      <c r="AH126" s="25"/>
      <c r="AI126" s="25"/>
      <c r="AJ126" s="31"/>
      <c r="AK126" s="32"/>
      <c r="AL126" s="33"/>
      <c r="AM126" s="26"/>
      <c r="AN126" s="34"/>
      <c r="AO126" s="62"/>
      <c r="AQ126" s="92">
        <f t="shared" si="81"/>
        <v>22</v>
      </c>
      <c r="AR126" s="90">
        <v>-100000</v>
      </c>
      <c r="AS126" s="90">
        <v>-100000</v>
      </c>
      <c r="AT126" s="90">
        <v>-100000</v>
      </c>
      <c r="AU126" s="90">
        <f t="shared" si="79"/>
        <v>196241</v>
      </c>
      <c r="AV126" s="91"/>
      <c r="AW126" s="90"/>
      <c r="AX126" s="90"/>
      <c r="AY126" s="90"/>
      <c r="AZ126" s="86">
        <v>22</v>
      </c>
      <c r="BA126" s="86">
        <v>-100000</v>
      </c>
      <c r="BB126" s="86">
        <v>-100000</v>
      </c>
      <c r="BC126" s="86">
        <v>-100000</v>
      </c>
      <c r="BD126" s="86">
        <v>-100000</v>
      </c>
      <c r="BE126" s="86">
        <v>-100000</v>
      </c>
      <c r="BF126" s="86">
        <v>-100000</v>
      </c>
      <c r="BG126" s="86">
        <v>-100000</v>
      </c>
      <c r="BH126" s="86">
        <v>-100000</v>
      </c>
      <c r="BI126" s="86">
        <v>-100000</v>
      </c>
      <c r="BJ126" s="86">
        <v>-100000</v>
      </c>
      <c r="BK126" s="91">
        <f t="shared" si="69"/>
        <v>196241</v>
      </c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  <c r="BZ126" s="86"/>
      <c r="CA126" s="86"/>
    </row>
    <row r="127" spans="2:79" ht="13.5">
      <c r="B127" s="61"/>
      <c r="C127" s="16"/>
      <c r="D127" s="17"/>
      <c r="E127" s="17"/>
      <c r="F127" s="17"/>
      <c r="G127" s="18"/>
      <c r="H127" s="19"/>
      <c r="I127" s="20"/>
      <c r="J127" s="21">
        <f t="shared" si="78"/>
        <v>23</v>
      </c>
      <c r="K127" s="22"/>
      <c r="L127" s="23">
        <f t="shared" si="80"/>
        <v>5</v>
      </c>
      <c r="M127" s="22"/>
      <c r="N127" s="24"/>
      <c r="O127" s="25"/>
      <c r="P127" s="25"/>
      <c r="Q127" s="25"/>
      <c r="R127" s="25"/>
      <c r="S127" s="25"/>
      <c r="T127" s="25"/>
      <c r="U127" s="25"/>
      <c r="V127" s="31"/>
      <c r="W127" s="183">
        <f>ﾓﾃﾞﾙ!D11</f>
        <v>202682.33333333334</v>
      </c>
      <c r="X127" s="27"/>
      <c r="Y127" s="28"/>
      <c r="Z127" s="29"/>
      <c r="AA127" s="30"/>
      <c r="AB127" s="24"/>
      <c r="AC127" s="25"/>
      <c r="AD127" s="25"/>
      <c r="AE127" s="25"/>
      <c r="AF127" s="25"/>
      <c r="AG127" s="25"/>
      <c r="AH127" s="25"/>
      <c r="AI127" s="25"/>
      <c r="AJ127" s="31"/>
      <c r="AK127" s="32"/>
      <c r="AL127" s="33"/>
      <c r="AM127" s="26"/>
      <c r="AN127" s="34"/>
      <c r="AO127" s="62"/>
      <c r="AQ127" s="92">
        <f t="shared" si="81"/>
        <v>23</v>
      </c>
      <c r="AR127" s="90">
        <v>-100000</v>
      </c>
      <c r="AS127" s="90">
        <v>-100000</v>
      </c>
      <c r="AT127" s="90">
        <v>-100000</v>
      </c>
      <c r="AU127" s="90">
        <f t="shared" si="79"/>
        <v>202682.33333333334</v>
      </c>
      <c r="AV127" s="91"/>
      <c r="AW127" s="90"/>
      <c r="AX127" s="90"/>
      <c r="AY127" s="90"/>
      <c r="AZ127" s="86">
        <v>23</v>
      </c>
      <c r="BA127" s="86">
        <v>-100000</v>
      </c>
      <c r="BB127" s="86">
        <v>-100000</v>
      </c>
      <c r="BC127" s="86">
        <v>-100000</v>
      </c>
      <c r="BD127" s="86">
        <v>-100000</v>
      </c>
      <c r="BE127" s="86">
        <v>-100000</v>
      </c>
      <c r="BF127" s="86">
        <v>-100000</v>
      </c>
      <c r="BG127" s="86">
        <v>-100000</v>
      </c>
      <c r="BH127" s="86">
        <v>-100000</v>
      </c>
      <c r="BI127" s="86">
        <v>-100000</v>
      </c>
      <c r="BJ127" s="86">
        <v>-100000</v>
      </c>
      <c r="BK127" s="91">
        <f t="shared" si="69"/>
        <v>202682.33333333334</v>
      </c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</row>
    <row r="128" spans="2:79" ht="13.5">
      <c r="B128" s="61"/>
      <c r="C128" s="16"/>
      <c r="D128" s="17"/>
      <c r="E128" s="17"/>
      <c r="F128" s="17"/>
      <c r="G128" s="18"/>
      <c r="H128" s="19"/>
      <c r="I128" s="20"/>
      <c r="J128" s="21">
        <f t="shared" si="78"/>
        <v>24</v>
      </c>
      <c r="K128" s="22"/>
      <c r="L128" s="23">
        <f t="shared" si="80"/>
        <v>6</v>
      </c>
      <c r="M128" s="22"/>
      <c r="N128" s="24"/>
      <c r="O128" s="25"/>
      <c r="P128" s="25"/>
      <c r="Q128" s="25"/>
      <c r="R128" s="25"/>
      <c r="S128" s="25"/>
      <c r="T128" s="25"/>
      <c r="U128" s="25"/>
      <c r="V128" s="31"/>
      <c r="W128" s="183">
        <f>ﾓﾃﾞﾙ!D12</f>
        <v>209123.6666666667</v>
      </c>
      <c r="X128" s="27"/>
      <c r="Y128" s="28"/>
      <c r="Z128" s="29"/>
      <c r="AA128" s="30"/>
      <c r="AB128" s="24"/>
      <c r="AC128" s="25"/>
      <c r="AD128" s="25"/>
      <c r="AE128" s="25"/>
      <c r="AF128" s="25"/>
      <c r="AG128" s="25"/>
      <c r="AH128" s="25"/>
      <c r="AI128" s="25"/>
      <c r="AJ128" s="31"/>
      <c r="AK128" s="32"/>
      <c r="AL128" s="33"/>
      <c r="AM128" s="26"/>
      <c r="AN128" s="34"/>
      <c r="AO128" s="62"/>
      <c r="AQ128" s="92">
        <f t="shared" si="81"/>
        <v>24</v>
      </c>
      <c r="AR128" s="90">
        <v>-100000</v>
      </c>
      <c r="AS128" s="90">
        <v>-100000</v>
      </c>
      <c r="AT128" s="90">
        <v>-100000</v>
      </c>
      <c r="AU128" s="90">
        <f t="shared" si="79"/>
        <v>209123.6666666667</v>
      </c>
      <c r="AV128" s="91"/>
      <c r="AW128" s="90"/>
      <c r="AX128" s="90"/>
      <c r="AY128" s="90"/>
      <c r="AZ128" s="86">
        <v>24</v>
      </c>
      <c r="BA128" s="86">
        <v>-100000</v>
      </c>
      <c r="BB128" s="86">
        <v>-100000</v>
      </c>
      <c r="BC128" s="86">
        <v>-100000</v>
      </c>
      <c r="BD128" s="86">
        <v>-100000</v>
      </c>
      <c r="BE128" s="86">
        <v>-100000</v>
      </c>
      <c r="BF128" s="86">
        <v>-100000</v>
      </c>
      <c r="BG128" s="86">
        <v>-100000</v>
      </c>
      <c r="BH128" s="86">
        <v>-100000</v>
      </c>
      <c r="BI128" s="86">
        <v>-100000</v>
      </c>
      <c r="BJ128" s="86">
        <v>-100000</v>
      </c>
      <c r="BK128" s="91">
        <f t="shared" si="69"/>
        <v>209123.6666666667</v>
      </c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  <c r="BZ128" s="86"/>
      <c r="CA128" s="86"/>
    </row>
    <row r="129" spans="2:79" ht="13.5">
      <c r="B129" s="61"/>
      <c r="C129" s="16"/>
      <c r="D129" s="17"/>
      <c r="E129" s="17"/>
      <c r="F129" s="17"/>
      <c r="G129" s="18"/>
      <c r="H129" s="19"/>
      <c r="I129" s="20"/>
      <c r="J129" s="21">
        <f t="shared" si="78"/>
        <v>25</v>
      </c>
      <c r="K129" s="22"/>
      <c r="L129" s="23">
        <f t="shared" si="80"/>
        <v>7</v>
      </c>
      <c r="M129" s="22"/>
      <c r="N129" s="24"/>
      <c r="O129" s="25"/>
      <c r="P129" s="25"/>
      <c r="Q129" s="25"/>
      <c r="R129" s="25"/>
      <c r="S129" s="25"/>
      <c r="T129" s="25"/>
      <c r="U129" s="25"/>
      <c r="V129" s="31"/>
      <c r="W129" s="183">
        <f>ﾓﾃﾞﾙ!D13</f>
        <v>215565</v>
      </c>
      <c r="X129" s="27"/>
      <c r="Y129" s="28"/>
      <c r="Z129" s="29"/>
      <c r="AA129" s="30"/>
      <c r="AB129" s="24"/>
      <c r="AC129" s="25"/>
      <c r="AD129" s="25"/>
      <c r="AE129" s="25"/>
      <c r="AF129" s="25"/>
      <c r="AG129" s="25"/>
      <c r="AH129" s="25"/>
      <c r="AI129" s="25"/>
      <c r="AJ129" s="31"/>
      <c r="AK129" s="32"/>
      <c r="AL129" s="33"/>
      <c r="AM129" s="26"/>
      <c r="AN129" s="34"/>
      <c r="AO129" s="62"/>
      <c r="AQ129" s="92">
        <f t="shared" si="81"/>
        <v>25</v>
      </c>
      <c r="AR129" s="90">
        <v>-100000</v>
      </c>
      <c r="AS129" s="90">
        <v>-100000</v>
      </c>
      <c r="AT129" s="90">
        <v>-100000</v>
      </c>
      <c r="AU129" s="90">
        <f t="shared" si="79"/>
        <v>215565</v>
      </c>
      <c r="AV129" s="91"/>
      <c r="AW129" s="90"/>
      <c r="AX129" s="90"/>
      <c r="AY129" s="90"/>
      <c r="AZ129" s="86">
        <v>25</v>
      </c>
      <c r="BA129" s="86">
        <v>-100000</v>
      </c>
      <c r="BB129" s="86">
        <v>-100000</v>
      </c>
      <c r="BC129" s="86">
        <v>-100000</v>
      </c>
      <c r="BD129" s="86">
        <v>-100000</v>
      </c>
      <c r="BE129" s="86">
        <v>-100000</v>
      </c>
      <c r="BF129" s="86">
        <v>-100000</v>
      </c>
      <c r="BG129" s="86">
        <v>-100000</v>
      </c>
      <c r="BH129" s="86">
        <v>-100000</v>
      </c>
      <c r="BI129" s="86">
        <v>-100000</v>
      </c>
      <c r="BJ129" s="86">
        <v>-100000</v>
      </c>
      <c r="BK129" s="91">
        <f t="shared" si="69"/>
        <v>215565</v>
      </c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6"/>
      <c r="BY129" s="86"/>
      <c r="BZ129" s="86"/>
      <c r="CA129" s="86"/>
    </row>
    <row r="130" spans="2:79" ht="13.5">
      <c r="B130" s="61"/>
      <c r="C130" s="16"/>
      <c r="D130" s="17"/>
      <c r="E130" s="17"/>
      <c r="F130" s="17"/>
      <c r="G130" s="18"/>
      <c r="H130" s="19"/>
      <c r="I130" s="20"/>
      <c r="J130" s="21">
        <f aca="true" t="shared" si="82" ref="J130:J145">J131-1</f>
        <v>26</v>
      </c>
      <c r="K130" s="22"/>
      <c r="L130" s="23">
        <f t="shared" si="80"/>
        <v>8</v>
      </c>
      <c r="M130" s="22"/>
      <c r="N130" s="24"/>
      <c r="O130" s="25"/>
      <c r="P130" s="25"/>
      <c r="Q130" s="25"/>
      <c r="R130" s="25"/>
      <c r="S130" s="25"/>
      <c r="T130" s="25"/>
      <c r="U130" s="25"/>
      <c r="V130" s="31"/>
      <c r="W130" s="183">
        <f>ﾓﾃﾞﾙ!D14</f>
        <v>224234</v>
      </c>
      <c r="X130" s="27"/>
      <c r="Y130" s="28"/>
      <c r="Z130" s="29"/>
      <c r="AA130" s="30"/>
      <c r="AB130" s="24"/>
      <c r="AC130" s="25"/>
      <c r="AD130" s="25"/>
      <c r="AE130" s="25"/>
      <c r="AF130" s="25"/>
      <c r="AG130" s="25"/>
      <c r="AH130" s="25"/>
      <c r="AI130" s="25"/>
      <c r="AJ130" s="31"/>
      <c r="AK130" s="32"/>
      <c r="AL130" s="33"/>
      <c r="AM130" s="26"/>
      <c r="AN130" s="34"/>
      <c r="AO130" s="62"/>
      <c r="AQ130" s="92">
        <f t="shared" si="81"/>
        <v>26</v>
      </c>
      <c r="AR130" s="90">
        <v>-100000</v>
      </c>
      <c r="AS130" s="90">
        <v>-100000</v>
      </c>
      <c r="AT130" s="90">
        <v>-100000</v>
      </c>
      <c r="AU130" s="90">
        <f t="shared" si="79"/>
        <v>224234</v>
      </c>
      <c r="AV130" s="91"/>
      <c r="AW130" s="90"/>
      <c r="AX130" s="90"/>
      <c r="AY130" s="90"/>
      <c r="AZ130" s="86">
        <v>26</v>
      </c>
      <c r="BA130" s="86">
        <v>-100000</v>
      </c>
      <c r="BB130" s="86">
        <v>-100000</v>
      </c>
      <c r="BC130" s="86">
        <v>-100000</v>
      </c>
      <c r="BD130" s="86">
        <v>-100000</v>
      </c>
      <c r="BE130" s="86">
        <v>-100000</v>
      </c>
      <c r="BF130" s="86">
        <v>-100000</v>
      </c>
      <c r="BG130" s="86">
        <v>-100000</v>
      </c>
      <c r="BH130" s="86">
        <v>-100000</v>
      </c>
      <c r="BI130" s="86">
        <v>-100000</v>
      </c>
      <c r="BJ130" s="86">
        <v>-100000</v>
      </c>
      <c r="BK130" s="91">
        <f t="shared" si="69"/>
        <v>224234</v>
      </c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/>
      <c r="CA130" s="86"/>
    </row>
    <row r="131" spans="2:79" ht="13.5">
      <c r="B131" s="61"/>
      <c r="C131" s="16"/>
      <c r="D131" s="17"/>
      <c r="E131" s="17"/>
      <c r="F131" s="17"/>
      <c r="G131" s="18"/>
      <c r="H131" s="19"/>
      <c r="I131" s="20"/>
      <c r="J131" s="21">
        <f t="shared" si="82"/>
        <v>27</v>
      </c>
      <c r="K131" s="22"/>
      <c r="L131" s="23">
        <f t="shared" si="80"/>
        <v>9</v>
      </c>
      <c r="M131" s="22"/>
      <c r="N131" s="24"/>
      <c r="O131" s="25"/>
      <c r="P131" s="25"/>
      <c r="Q131" s="25"/>
      <c r="R131" s="25"/>
      <c r="S131" s="25"/>
      <c r="T131" s="25"/>
      <c r="U131" s="25"/>
      <c r="V131" s="31"/>
      <c r="W131" s="183">
        <f>ﾓﾃﾞﾙ!D15</f>
        <v>232903</v>
      </c>
      <c r="X131" s="27"/>
      <c r="Y131" s="28"/>
      <c r="Z131" s="29"/>
      <c r="AA131" s="30"/>
      <c r="AB131" s="24"/>
      <c r="AC131" s="25"/>
      <c r="AD131" s="25"/>
      <c r="AE131" s="25"/>
      <c r="AF131" s="25"/>
      <c r="AG131" s="25"/>
      <c r="AH131" s="25"/>
      <c r="AI131" s="25"/>
      <c r="AJ131" s="31"/>
      <c r="AK131" s="32"/>
      <c r="AL131" s="33"/>
      <c r="AM131" s="26"/>
      <c r="AN131" s="34"/>
      <c r="AO131" s="62"/>
      <c r="AQ131" s="92">
        <f t="shared" si="81"/>
        <v>27</v>
      </c>
      <c r="AR131" s="90">
        <v>-100000</v>
      </c>
      <c r="AS131" s="90">
        <v>-100000</v>
      </c>
      <c r="AT131" s="90">
        <v>-100000</v>
      </c>
      <c r="AU131" s="90">
        <f t="shared" si="79"/>
        <v>232903</v>
      </c>
      <c r="AV131" s="91"/>
      <c r="AW131" s="90"/>
      <c r="AX131" s="90"/>
      <c r="AY131" s="90"/>
      <c r="AZ131" s="86">
        <v>27</v>
      </c>
      <c r="BA131" s="86">
        <v>-100000</v>
      </c>
      <c r="BB131" s="86">
        <v>-100000</v>
      </c>
      <c r="BC131" s="86">
        <v>-100000</v>
      </c>
      <c r="BD131" s="86">
        <v>-100000</v>
      </c>
      <c r="BE131" s="86">
        <v>-100000</v>
      </c>
      <c r="BF131" s="86">
        <v>-100000</v>
      </c>
      <c r="BG131" s="86">
        <v>-100000</v>
      </c>
      <c r="BH131" s="86">
        <v>-100000</v>
      </c>
      <c r="BI131" s="86">
        <v>-100000</v>
      </c>
      <c r="BJ131" s="86">
        <v>-100000</v>
      </c>
      <c r="BK131" s="91">
        <f t="shared" si="69"/>
        <v>232903</v>
      </c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6"/>
      <c r="CA131" s="86"/>
    </row>
    <row r="132" spans="2:79" ht="13.5">
      <c r="B132" s="61"/>
      <c r="C132" s="16"/>
      <c r="D132" s="17"/>
      <c r="E132" s="17"/>
      <c r="F132" s="17"/>
      <c r="G132" s="18"/>
      <c r="H132" s="19"/>
      <c r="I132" s="20"/>
      <c r="J132" s="21">
        <f t="shared" si="82"/>
        <v>28</v>
      </c>
      <c r="K132" s="22"/>
      <c r="L132" s="23">
        <f t="shared" si="80"/>
        <v>10</v>
      </c>
      <c r="M132" s="22"/>
      <c r="N132" s="24"/>
      <c r="O132" s="25"/>
      <c r="P132" s="25"/>
      <c r="Q132" s="25"/>
      <c r="R132" s="25"/>
      <c r="S132" s="25"/>
      <c r="T132" s="25"/>
      <c r="U132" s="25"/>
      <c r="V132" s="31"/>
      <c r="W132" s="183">
        <f>ﾓﾃﾞﾙ!D16</f>
        <v>241572</v>
      </c>
      <c r="X132" s="27"/>
      <c r="Y132" s="28"/>
      <c r="Z132" s="29"/>
      <c r="AA132" s="30"/>
      <c r="AB132" s="24"/>
      <c r="AC132" s="25"/>
      <c r="AD132" s="25"/>
      <c r="AE132" s="25"/>
      <c r="AF132" s="25"/>
      <c r="AG132" s="25"/>
      <c r="AH132" s="25"/>
      <c r="AI132" s="25"/>
      <c r="AJ132" s="31"/>
      <c r="AK132" s="32"/>
      <c r="AL132" s="33"/>
      <c r="AM132" s="26"/>
      <c r="AN132" s="34"/>
      <c r="AO132" s="62"/>
      <c r="AQ132" s="92">
        <f t="shared" si="81"/>
        <v>28</v>
      </c>
      <c r="AR132" s="90">
        <v>-100000</v>
      </c>
      <c r="AS132" s="90">
        <v>-100000</v>
      </c>
      <c r="AT132" s="90">
        <v>-100000</v>
      </c>
      <c r="AU132" s="90">
        <f t="shared" si="79"/>
        <v>241572</v>
      </c>
      <c r="AV132" s="91"/>
      <c r="AW132" s="90"/>
      <c r="AX132" s="90"/>
      <c r="AY132" s="90"/>
      <c r="AZ132" s="86">
        <v>28</v>
      </c>
      <c r="BA132" s="86">
        <v>-100000</v>
      </c>
      <c r="BB132" s="86">
        <v>-100000</v>
      </c>
      <c r="BC132" s="86">
        <v>-100000</v>
      </c>
      <c r="BD132" s="86">
        <v>-100000</v>
      </c>
      <c r="BE132" s="86">
        <v>-100000</v>
      </c>
      <c r="BF132" s="86">
        <v>-100000</v>
      </c>
      <c r="BG132" s="86">
        <v>-100000</v>
      </c>
      <c r="BH132" s="86">
        <v>-100000</v>
      </c>
      <c r="BI132" s="86">
        <v>-100000</v>
      </c>
      <c r="BJ132" s="86">
        <v>-100000</v>
      </c>
      <c r="BK132" s="91">
        <f t="shared" si="69"/>
        <v>241572</v>
      </c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  <c r="BX132" s="86"/>
      <c r="BY132" s="86"/>
      <c r="BZ132" s="86"/>
      <c r="CA132" s="86"/>
    </row>
    <row r="133" spans="2:79" ht="13.5">
      <c r="B133" s="61"/>
      <c r="C133" s="16"/>
      <c r="D133" s="17"/>
      <c r="E133" s="17"/>
      <c r="F133" s="17"/>
      <c r="G133" s="18"/>
      <c r="H133" s="19"/>
      <c r="I133" s="20"/>
      <c r="J133" s="21">
        <f t="shared" si="82"/>
        <v>29</v>
      </c>
      <c r="K133" s="22"/>
      <c r="L133" s="23">
        <f t="shared" si="80"/>
        <v>11</v>
      </c>
      <c r="M133" s="22"/>
      <c r="N133" s="24"/>
      <c r="O133" s="25"/>
      <c r="P133" s="25"/>
      <c r="Q133" s="25"/>
      <c r="R133" s="25"/>
      <c r="S133" s="25"/>
      <c r="T133" s="25"/>
      <c r="U133" s="25"/>
      <c r="V133" s="31"/>
      <c r="W133" s="183">
        <f>ﾓﾃﾞﾙ!D17</f>
        <v>250241</v>
      </c>
      <c r="X133" s="27"/>
      <c r="Y133" s="28"/>
      <c r="Z133" s="29"/>
      <c r="AA133" s="30"/>
      <c r="AB133" s="24"/>
      <c r="AC133" s="25"/>
      <c r="AD133" s="25"/>
      <c r="AE133" s="25"/>
      <c r="AF133" s="25"/>
      <c r="AG133" s="25"/>
      <c r="AH133" s="25"/>
      <c r="AI133" s="25"/>
      <c r="AJ133" s="31"/>
      <c r="AK133" s="32"/>
      <c r="AL133" s="33"/>
      <c r="AM133" s="26"/>
      <c r="AN133" s="34"/>
      <c r="AO133" s="62"/>
      <c r="AQ133" s="92">
        <f t="shared" si="81"/>
        <v>29</v>
      </c>
      <c r="AR133" s="90">
        <v>-100000</v>
      </c>
      <c r="AS133" s="90">
        <v>-100000</v>
      </c>
      <c r="AT133" s="90">
        <v>-100000</v>
      </c>
      <c r="AU133" s="90">
        <f t="shared" si="79"/>
        <v>250241</v>
      </c>
      <c r="AV133" s="91"/>
      <c r="AW133" s="90"/>
      <c r="AX133" s="90"/>
      <c r="AY133" s="90"/>
      <c r="AZ133" s="86">
        <v>29</v>
      </c>
      <c r="BA133" s="86">
        <v>-100000</v>
      </c>
      <c r="BB133" s="86">
        <v>-100000</v>
      </c>
      <c r="BC133" s="86">
        <v>-100000</v>
      </c>
      <c r="BD133" s="86">
        <v>-100000</v>
      </c>
      <c r="BE133" s="86">
        <v>-100000</v>
      </c>
      <c r="BF133" s="86">
        <v>-100000</v>
      </c>
      <c r="BG133" s="86">
        <v>-100000</v>
      </c>
      <c r="BH133" s="86">
        <v>-100000</v>
      </c>
      <c r="BI133" s="86">
        <v>-100000</v>
      </c>
      <c r="BJ133" s="86">
        <v>-100000</v>
      </c>
      <c r="BK133" s="91">
        <f t="shared" si="69"/>
        <v>250241</v>
      </c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  <c r="BV133" s="86"/>
      <c r="BW133" s="86"/>
      <c r="BX133" s="86"/>
      <c r="BY133" s="86"/>
      <c r="BZ133" s="86"/>
      <c r="CA133" s="86"/>
    </row>
    <row r="134" spans="2:79" ht="13.5">
      <c r="B134" s="61"/>
      <c r="C134" s="16"/>
      <c r="D134" s="17"/>
      <c r="E134" s="17"/>
      <c r="F134" s="17"/>
      <c r="G134" s="18"/>
      <c r="H134" s="19"/>
      <c r="I134" s="20"/>
      <c r="J134" s="21">
        <f t="shared" si="82"/>
        <v>30</v>
      </c>
      <c r="K134" s="22"/>
      <c r="L134" s="23">
        <f t="shared" si="80"/>
        <v>12</v>
      </c>
      <c r="M134" s="22"/>
      <c r="N134" s="24"/>
      <c r="O134" s="25"/>
      <c r="P134" s="25"/>
      <c r="Q134" s="25"/>
      <c r="R134" s="25"/>
      <c r="S134" s="25"/>
      <c r="T134" s="25"/>
      <c r="U134" s="25"/>
      <c r="V134" s="31"/>
      <c r="W134" s="183">
        <f>ﾓﾃﾞﾙ!D18</f>
        <v>258910</v>
      </c>
      <c r="X134" s="27"/>
      <c r="Y134" s="28"/>
      <c r="Z134" s="29"/>
      <c r="AA134" s="30"/>
      <c r="AB134" s="24"/>
      <c r="AC134" s="25"/>
      <c r="AD134" s="25"/>
      <c r="AE134" s="25"/>
      <c r="AF134" s="25"/>
      <c r="AG134" s="25"/>
      <c r="AH134" s="25"/>
      <c r="AI134" s="25"/>
      <c r="AJ134" s="31"/>
      <c r="AK134" s="32"/>
      <c r="AL134" s="33"/>
      <c r="AM134" s="26"/>
      <c r="AN134" s="34"/>
      <c r="AO134" s="62"/>
      <c r="AQ134" s="92">
        <f t="shared" si="81"/>
        <v>30</v>
      </c>
      <c r="AR134" s="90">
        <v>-100000</v>
      </c>
      <c r="AS134" s="90">
        <v>-100000</v>
      </c>
      <c r="AT134" s="90">
        <v>-100000</v>
      </c>
      <c r="AU134" s="90">
        <f t="shared" si="79"/>
        <v>258910</v>
      </c>
      <c r="AV134" s="91"/>
      <c r="AW134" s="90"/>
      <c r="AX134" s="90"/>
      <c r="AY134" s="90"/>
      <c r="AZ134" s="86">
        <v>30</v>
      </c>
      <c r="BA134" s="86">
        <v>-100000</v>
      </c>
      <c r="BB134" s="86">
        <v>-100000</v>
      </c>
      <c r="BC134" s="86">
        <v>-100000</v>
      </c>
      <c r="BD134" s="86">
        <v>-100000</v>
      </c>
      <c r="BE134" s="86">
        <v>-100000</v>
      </c>
      <c r="BF134" s="86">
        <v>-100000</v>
      </c>
      <c r="BG134" s="86">
        <v>-100000</v>
      </c>
      <c r="BH134" s="86">
        <v>-100000</v>
      </c>
      <c r="BI134" s="86">
        <v>-100000</v>
      </c>
      <c r="BJ134" s="86">
        <v>-100000</v>
      </c>
      <c r="BK134" s="91">
        <f t="shared" si="69"/>
        <v>258910</v>
      </c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  <c r="BV134" s="86"/>
      <c r="BW134" s="86"/>
      <c r="BX134" s="86"/>
      <c r="BY134" s="86"/>
      <c r="BZ134" s="86"/>
      <c r="CA134" s="86"/>
    </row>
    <row r="135" spans="2:79" ht="13.5">
      <c r="B135" s="61"/>
      <c r="C135" s="16"/>
      <c r="D135" s="17"/>
      <c r="E135" s="17"/>
      <c r="F135" s="17"/>
      <c r="G135" s="18"/>
      <c r="H135" s="19"/>
      <c r="I135" s="20"/>
      <c r="J135" s="21">
        <f t="shared" si="82"/>
        <v>31</v>
      </c>
      <c r="K135" s="22"/>
      <c r="L135" s="23">
        <f t="shared" si="80"/>
        <v>13</v>
      </c>
      <c r="M135" s="22"/>
      <c r="N135" s="24"/>
      <c r="O135" s="25"/>
      <c r="P135" s="25"/>
      <c r="Q135" s="25"/>
      <c r="R135" s="25"/>
      <c r="S135" s="25"/>
      <c r="T135" s="25"/>
      <c r="U135" s="25"/>
      <c r="V135" s="31"/>
      <c r="W135" s="183">
        <f>ﾓﾃﾞﾙ!D19</f>
        <v>266764.8</v>
      </c>
      <c r="X135" s="27"/>
      <c r="Y135" s="28"/>
      <c r="Z135" s="29"/>
      <c r="AA135" s="30"/>
      <c r="AB135" s="24"/>
      <c r="AC135" s="25"/>
      <c r="AD135" s="25"/>
      <c r="AE135" s="25"/>
      <c r="AF135" s="25"/>
      <c r="AG135" s="25"/>
      <c r="AH135" s="25"/>
      <c r="AI135" s="25"/>
      <c r="AJ135" s="31"/>
      <c r="AK135" s="32"/>
      <c r="AL135" s="33"/>
      <c r="AM135" s="26"/>
      <c r="AN135" s="34"/>
      <c r="AO135" s="62"/>
      <c r="AQ135" s="92">
        <f t="shared" si="81"/>
        <v>31</v>
      </c>
      <c r="AR135" s="90">
        <v>-100000</v>
      </c>
      <c r="AS135" s="90">
        <v>-100000</v>
      </c>
      <c r="AT135" s="90">
        <v>-100000</v>
      </c>
      <c r="AU135" s="90">
        <f t="shared" si="79"/>
        <v>266764.8</v>
      </c>
      <c r="AV135" s="91"/>
      <c r="AW135" s="90"/>
      <c r="AX135" s="90"/>
      <c r="AY135" s="90"/>
      <c r="AZ135" s="86">
        <v>31</v>
      </c>
      <c r="BA135" s="86">
        <v>-100000</v>
      </c>
      <c r="BB135" s="86">
        <v>-100000</v>
      </c>
      <c r="BC135" s="86">
        <v>-100000</v>
      </c>
      <c r="BD135" s="86">
        <v>-100000</v>
      </c>
      <c r="BE135" s="86">
        <v>-100000</v>
      </c>
      <c r="BF135" s="86">
        <v>-100000</v>
      </c>
      <c r="BG135" s="86">
        <v>-100000</v>
      </c>
      <c r="BH135" s="86">
        <v>-100000</v>
      </c>
      <c r="BI135" s="86">
        <v>-100000</v>
      </c>
      <c r="BJ135" s="86">
        <v>-100000</v>
      </c>
      <c r="BK135" s="91">
        <f t="shared" si="69"/>
        <v>266764.8</v>
      </c>
      <c r="BL135" s="86"/>
      <c r="BM135" s="86"/>
      <c r="BN135" s="86"/>
      <c r="BO135" s="86"/>
      <c r="BP135" s="86"/>
      <c r="BQ135" s="86"/>
      <c r="BR135" s="86"/>
      <c r="BS135" s="86"/>
      <c r="BT135" s="86"/>
      <c r="BU135" s="86"/>
      <c r="BV135" s="86"/>
      <c r="BW135" s="86"/>
      <c r="BX135" s="86"/>
      <c r="BY135" s="86"/>
      <c r="BZ135" s="86"/>
      <c r="CA135" s="86"/>
    </row>
    <row r="136" spans="2:79" ht="13.5">
      <c r="B136" s="61"/>
      <c r="C136" s="16"/>
      <c r="D136" s="17"/>
      <c r="E136" s="17"/>
      <c r="F136" s="17"/>
      <c r="G136" s="18"/>
      <c r="H136" s="19"/>
      <c r="I136" s="20"/>
      <c r="J136" s="21">
        <f t="shared" si="82"/>
        <v>32</v>
      </c>
      <c r="K136" s="22"/>
      <c r="L136" s="23">
        <f t="shared" si="80"/>
        <v>14</v>
      </c>
      <c r="M136" s="22"/>
      <c r="N136" s="24"/>
      <c r="O136" s="25"/>
      <c r="P136" s="25"/>
      <c r="Q136" s="25"/>
      <c r="R136" s="25"/>
      <c r="S136" s="25"/>
      <c r="T136" s="25"/>
      <c r="U136" s="25"/>
      <c r="V136" s="31"/>
      <c r="W136" s="183">
        <f>ﾓﾃﾞﾙ!D20</f>
        <v>274619.6</v>
      </c>
      <c r="X136" s="27"/>
      <c r="Y136" s="28"/>
      <c r="Z136" s="29"/>
      <c r="AA136" s="30"/>
      <c r="AB136" s="24"/>
      <c r="AC136" s="25"/>
      <c r="AD136" s="25"/>
      <c r="AE136" s="25"/>
      <c r="AF136" s="25"/>
      <c r="AG136" s="25"/>
      <c r="AH136" s="25"/>
      <c r="AI136" s="25"/>
      <c r="AJ136" s="31"/>
      <c r="AK136" s="32"/>
      <c r="AL136" s="33"/>
      <c r="AM136" s="26"/>
      <c r="AN136" s="34"/>
      <c r="AO136" s="62"/>
      <c r="AQ136" s="92">
        <f t="shared" si="81"/>
        <v>32</v>
      </c>
      <c r="AR136" s="90">
        <v>-100000</v>
      </c>
      <c r="AS136" s="90">
        <v>-100000</v>
      </c>
      <c r="AT136" s="90">
        <v>-100000</v>
      </c>
      <c r="AU136" s="90">
        <f t="shared" si="79"/>
        <v>274619.6</v>
      </c>
      <c r="AV136" s="91"/>
      <c r="AW136" s="90"/>
      <c r="AX136" s="90"/>
      <c r="AY136" s="90"/>
      <c r="AZ136" s="86">
        <v>32</v>
      </c>
      <c r="BA136" s="86">
        <v>-100000</v>
      </c>
      <c r="BB136" s="86">
        <v>-100000</v>
      </c>
      <c r="BC136" s="86">
        <v>-100000</v>
      </c>
      <c r="BD136" s="86">
        <v>-100000</v>
      </c>
      <c r="BE136" s="86">
        <v>-100000</v>
      </c>
      <c r="BF136" s="86">
        <v>-100000</v>
      </c>
      <c r="BG136" s="86">
        <v>-100000</v>
      </c>
      <c r="BH136" s="86">
        <v>-100000</v>
      </c>
      <c r="BI136" s="86">
        <v>-100000</v>
      </c>
      <c r="BJ136" s="86">
        <v>-100000</v>
      </c>
      <c r="BK136" s="91">
        <f t="shared" si="69"/>
        <v>274619.6</v>
      </c>
      <c r="BL136" s="86"/>
      <c r="BM136" s="86"/>
      <c r="BN136" s="86"/>
      <c r="BO136" s="86"/>
      <c r="BP136" s="86"/>
      <c r="BQ136" s="86"/>
      <c r="BR136" s="86"/>
      <c r="BS136" s="86"/>
      <c r="BT136" s="86"/>
      <c r="BU136" s="86"/>
      <c r="BV136" s="86"/>
      <c r="BW136" s="86"/>
      <c r="BX136" s="86"/>
      <c r="BY136" s="86"/>
      <c r="BZ136" s="86"/>
      <c r="CA136" s="86"/>
    </row>
    <row r="137" spans="2:79" ht="13.5">
      <c r="B137" s="61"/>
      <c r="C137" s="16"/>
      <c r="D137" s="17"/>
      <c r="E137" s="17"/>
      <c r="F137" s="17"/>
      <c r="G137" s="18"/>
      <c r="H137" s="19"/>
      <c r="I137" s="20"/>
      <c r="J137" s="21">
        <f t="shared" si="82"/>
        <v>33</v>
      </c>
      <c r="K137" s="22"/>
      <c r="L137" s="23">
        <f t="shared" si="80"/>
        <v>15</v>
      </c>
      <c r="M137" s="22"/>
      <c r="N137" s="24"/>
      <c r="O137" s="25"/>
      <c r="P137" s="25"/>
      <c r="Q137" s="25"/>
      <c r="R137" s="25"/>
      <c r="S137" s="25"/>
      <c r="T137" s="25"/>
      <c r="U137" s="25"/>
      <c r="V137" s="31"/>
      <c r="W137" s="183">
        <f>ﾓﾃﾞﾙ!D21</f>
        <v>282474.39999999997</v>
      </c>
      <c r="X137" s="27"/>
      <c r="Y137" s="28"/>
      <c r="Z137" s="29"/>
      <c r="AA137" s="30"/>
      <c r="AB137" s="24"/>
      <c r="AC137" s="25"/>
      <c r="AD137" s="25"/>
      <c r="AE137" s="25"/>
      <c r="AF137" s="25"/>
      <c r="AG137" s="25"/>
      <c r="AH137" s="25"/>
      <c r="AI137" s="25"/>
      <c r="AJ137" s="31"/>
      <c r="AK137" s="32"/>
      <c r="AL137" s="33"/>
      <c r="AM137" s="26"/>
      <c r="AN137" s="34"/>
      <c r="AO137" s="62"/>
      <c r="AQ137" s="92">
        <f t="shared" si="81"/>
        <v>33</v>
      </c>
      <c r="AR137" s="90">
        <v>-100000</v>
      </c>
      <c r="AS137" s="90">
        <v>-100000</v>
      </c>
      <c r="AT137" s="90">
        <v>-100000</v>
      </c>
      <c r="AU137" s="90">
        <f t="shared" si="79"/>
        <v>282474.39999999997</v>
      </c>
      <c r="AV137" s="91"/>
      <c r="AW137" s="90"/>
      <c r="AX137" s="90"/>
      <c r="AY137" s="90"/>
      <c r="AZ137" s="86">
        <v>33</v>
      </c>
      <c r="BA137" s="86">
        <v>-100000</v>
      </c>
      <c r="BB137" s="86">
        <v>-100000</v>
      </c>
      <c r="BC137" s="86">
        <v>-100000</v>
      </c>
      <c r="BD137" s="86">
        <v>-100000</v>
      </c>
      <c r="BE137" s="86">
        <v>-100000</v>
      </c>
      <c r="BF137" s="86">
        <v>-100000</v>
      </c>
      <c r="BG137" s="86">
        <v>-100000</v>
      </c>
      <c r="BH137" s="86">
        <v>-100000</v>
      </c>
      <c r="BI137" s="86">
        <v>-100000</v>
      </c>
      <c r="BJ137" s="86">
        <v>-100000</v>
      </c>
      <c r="BK137" s="91">
        <f t="shared" si="69"/>
        <v>282474.39999999997</v>
      </c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6"/>
      <c r="BW137" s="86"/>
      <c r="BX137" s="86"/>
      <c r="BY137" s="86"/>
      <c r="BZ137" s="86"/>
      <c r="CA137" s="86"/>
    </row>
    <row r="138" spans="2:79" ht="13.5">
      <c r="B138" s="61"/>
      <c r="C138" s="16"/>
      <c r="D138" s="17"/>
      <c r="E138" s="17"/>
      <c r="F138" s="17"/>
      <c r="G138" s="18"/>
      <c r="H138" s="19"/>
      <c r="I138" s="20"/>
      <c r="J138" s="21">
        <f t="shared" si="82"/>
        <v>34</v>
      </c>
      <c r="K138" s="22"/>
      <c r="L138" s="23">
        <f t="shared" si="80"/>
        <v>16</v>
      </c>
      <c r="M138" s="22"/>
      <c r="N138" s="24"/>
      <c r="O138" s="25"/>
      <c r="P138" s="25"/>
      <c r="Q138" s="25"/>
      <c r="R138" s="25"/>
      <c r="S138" s="25"/>
      <c r="T138" s="25"/>
      <c r="U138" s="25"/>
      <c r="V138" s="31"/>
      <c r="W138" s="183">
        <f>ﾓﾃﾞﾙ!D22</f>
        <v>290329.19999999995</v>
      </c>
      <c r="X138" s="27"/>
      <c r="Y138" s="28"/>
      <c r="Z138" s="29"/>
      <c r="AA138" s="30"/>
      <c r="AB138" s="24"/>
      <c r="AC138" s="25"/>
      <c r="AD138" s="25"/>
      <c r="AE138" s="25"/>
      <c r="AF138" s="25"/>
      <c r="AG138" s="25"/>
      <c r="AH138" s="25"/>
      <c r="AI138" s="25"/>
      <c r="AJ138" s="31"/>
      <c r="AK138" s="32"/>
      <c r="AL138" s="33"/>
      <c r="AM138" s="26"/>
      <c r="AN138" s="34"/>
      <c r="AO138" s="62"/>
      <c r="AQ138" s="92">
        <f t="shared" si="81"/>
        <v>34</v>
      </c>
      <c r="AR138" s="90">
        <v>-100000</v>
      </c>
      <c r="AS138" s="90">
        <v>-100000</v>
      </c>
      <c r="AT138" s="90">
        <v>-100000</v>
      </c>
      <c r="AU138" s="90">
        <f t="shared" si="79"/>
        <v>290329.19999999995</v>
      </c>
      <c r="AV138" s="91"/>
      <c r="AW138" s="90"/>
      <c r="AX138" s="90"/>
      <c r="AY138" s="90"/>
      <c r="AZ138" s="86">
        <v>34</v>
      </c>
      <c r="BA138" s="86">
        <v>-100000</v>
      </c>
      <c r="BB138" s="86">
        <v>-100000</v>
      </c>
      <c r="BC138" s="86">
        <v>-100000</v>
      </c>
      <c r="BD138" s="86">
        <v>-100000</v>
      </c>
      <c r="BE138" s="86">
        <v>-100000</v>
      </c>
      <c r="BF138" s="86">
        <v>-100000</v>
      </c>
      <c r="BG138" s="86">
        <v>-100000</v>
      </c>
      <c r="BH138" s="86">
        <v>-100000</v>
      </c>
      <c r="BI138" s="86">
        <v>-100000</v>
      </c>
      <c r="BJ138" s="86">
        <v>-100000</v>
      </c>
      <c r="BK138" s="91">
        <f t="shared" si="69"/>
        <v>290329.19999999995</v>
      </c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86"/>
      <c r="BZ138" s="86"/>
      <c r="CA138" s="86"/>
    </row>
    <row r="139" spans="2:79" ht="13.5">
      <c r="B139" s="61"/>
      <c r="C139" s="16"/>
      <c r="D139" s="17"/>
      <c r="E139" s="17"/>
      <c r="F139" s="17"/>
      <c r="G139" s="18"/>
      <c r="H139" s="19"/>
      <c r="I139" s="20"/>
      <c r="J139" s="21">
        <f t="shared" si="82"/>
        <v>35</v>
      </c>
      <c r="K139" s="22"/>
      <c r="L139" s="23">
        <f t="shared" si="80"/>
        <v>17</v>
      </c>
      <c r="M139" s="22"/>
      <c r="N139" s="24"/>
      <c r="O139" s="25"/>
      <c r="P139" s="25"/>
      <c r="Q139" s="25"/>
      <c r="R139" s="25"/>
      <c r="S139" s="25"/>
      <c r="T139" s="25"/>
      <c r="U139" s="25"/>
      <c r="V139" s="31"/>
      <c r="W139" s="183">
        <f>ﾓﾃﾞﾙ!D23</f>
        <v>298184</v>
      </c>
      <c r="X139" s="27"/>
      <c r="Y139" s="28"/>
      <c r="Z139" s="29"/>
      <c r="AA139" s="30"/>
      <c r="AB139" s="24"/>
      <c r="AC139" s="25"/>
      <c r="AD139" s="25"/>
      <c r="AE139" s="25"/>
      <c r="AF139" s="25"/>
      <c r="AG139" s="25"/>
      <c r="AH139" s="25"/>
      <c r="AI139" s="25"/>
      <c r="AJ139" s="31"/>
      <c r="AK139" s="32"/>
      <c r="AL139" s="33"/>
      <c r="AM139" s="26"/>
      <c r="AN139" s="34"/>
      <c r="AO139" s="62"/>
      <c r="AQ139" s="92">
        <f t="shared" si="81"/>
        <v>35</v>
      </c>
      <c r="AR139" s="90">
        <v>-100000</v>
      </c>
      <c r="AS139" s="90">
        <v>-100000</v>
      </c>
      <c r="AT139" s="90">
        <v>-100000</v>
      </c>
      <c r="AU139" s="90">
        <f t="shared" si="79"/>
        <v>298184</v>
      </c>
      <c r="AV139" s="91"/>
      <c r="AW139" s="90"/>
      <c r="AX139" s="90"/>
      <c r="AY139" s="90"/>
      <c r="AZ139" s="86">
        <v>35</v>
      </c>
      <c r="BA139" s="86">
        <v>-100000</v>
      </c>
      <c r="BB139" s="86">
        <v>-100000</v>
      </c>
      <c r="BC139" s="86">
        <v>-100000</v>
      </c>
      <c r="BD139" s="86">
        <v>-100000</v>
      </c>
      <c r="BE139" s="86">
        <v>-100000</v>
      </c>
      <c r="BF139" s="86">
        <v>-100000</v>
      </c>
      <c r="BG139" s="86">
        <v>-100000</v>
      </c>
      <c r="BH139" s="86">
        <v>-100000</v>
      </c>
      <c r="BI139" s="86">
        <v>-100000</v>
      </c>
      <c r="BJ139" s="86">
        <v>-100000</v>
      </c>
      <c r="BK139" s="91">
        <f t="shared" si="69"/>
        <v>298184</v>
      </c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86"/>
      <c r="BY139" s="86"/>
      <c r="BZ139" s="86"/>
      <c r="CA139" s="86"/>
    </row>
    <row r="140" spans="2:79" ht="13.5">
      <c r="B140" s="61"/>
      <c r="C140" s="16"/>
      <c r="D140" s="17"/>
      <c r="E140" s="17"/>
      <c r="F140" s="17"/>
      <c r="G140" s="18"/>
      <c r="H140" s="19"/>
      <c r="I140" s="20"/>
      <c r="J140" s="21">
        <f t="shared" si="82"/>
        <v>36</v>
      </c>
      <c r="K140" s="22"/>
      <c r="L140" s="23">
        <f aca="true" t="shared" si="83" ref="L140:L155">L139+1</f>
        <v>18</v>
      </c>
      <c r="M140" s="22"/>
      <c r="N140" s="24"/>
      <c r="O140" s="25"/>
      <c r="P140" s="25"/>
      <c r="Q140" s="25"/>
      <c r="R140" s="25"/>
      <c r="S140" s="25"/>
      <c r="T140" s="25"/>
      <c r="U140" s="25"/>
      <c r="V140" s="31"/>
      <c r="W140" s="183">
        <f>ﾓﾃﾞﾙ!D24</f>
        <v>306979.4</v>
      </c>
      <c r="X140" s="27"/>
      <c r="Y140" s="28"/>
      <c r="Z140" s="29"/>
      <c r="AA140" s="30"/>
      <c r="AB140" s="24"/>
      <c r="AC140" s="25"/>
      <c r="AD140" s="25"/>
      <c r="AE140" s="25"/>
      <c r="AF140" s="25"/>
      <c r="AG140" s="25"/>
      <c r="AH140" s="25"/>
      <c r="AI140" s="25"/>
      <c r="AJ140" s="31"/>
      <c r="AK140" s="32"/>
      <c r="AL140" s="33"/>
      <c r="AM140" s="26"/>
      <c r="AN140" s="34"/>
      <c r="AO140" s="62"/>
      <c r="AQ140" s="92">
        <f aca="true" t="shared" si="84" ref="AQ140:AQ155">AQ139+1</f>
        <v>36</v>
      </c>
      <c r="AR140" s="90">
        <v>-100000</v>
      </c>
      <c r="AS140" s="90">
        <v>-100000</v>
      </c>
      <c r="AT140" s="90">
        <v>-100000</v>
      </c>
      <c r="AU140" s="90">
        <f t="shared" si="79"/>
        <v>306979.4</v>
      </c>
      <c r="AV140" s="91"/>
      <c r="AW140" s="90"/>
      <c r="AX140" s="90"/>
      <c r="AY140" s="90"/>
      <c r="AZ140" s="86">
        <v>36</v>
      </c>
      <c r="BA140" s="86">
        <v>-100000</v>
      </c>
      <c r="BB140" s="86">
        <v>-100000</v>
      </c>
      <c r="BC140" s="86">
        <v>-100000</v>
      </c>
      <c r="BD140" s="86">
        <v>-100000</v>
      </c>
      <c r="BE140" s="86">
        <v>-100000</v>
      </c>
      <c r="BF140" s="86">
        <v>-100000</v>
      </c>
      <c r="BG140" s="86">
        <v>-100000</v>
      </c>
      <c r="BH140" s="86">
        <v>-100000</v>
      </c>
      <c r="BI140" s="86">
        <v>-100000</v>
      </c>
      <c r="BJ140" s="86">
        <v>-100000</v>
      </c>
      <c r="BK140" s="91">
        <f t="shared" si="69"/>
        <v>306979.4</v>
      </c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6"/>
      <c r="BZ140" s="86"/>
      <c r="CA140" s="86"/>
    </row>
    <row r="141" spans="2:79" ht="13.5">
      <c r="B141" s="61"/>
      <c r="C141" s="16"/>
      <c r="D141" s="17"/>
      <c r="E141" s="17"/>
      <c r="F141" s="17"/>
      <c r="G141" s="18"/>
      <c r="H141" s="19"/>
      <c r="I141" s="20"/>
      <c r="J141" s="21">
        <f t="shared" si="82"/>
        <v>37</v>
      </c>
      <c r="K141" s="22"/>
      <c r="L141" s="23">
        <f t="shared" si="83"/>
        <v>19</v>
      </c>
      <c r="M141" s="22"/>
      <c r="N141" s="24"/>
      <c r="O141" s="25"/>
      <c r="P141" s="25"/>
      <c r="Q141" s="25"/>
      <c r="R141" s="25"/>
      <c r="S141" s="25"/>
      <c r="T141" s="25"/>
      <c r="U141" s="25"/>
      <c r="V141" s="31"/>
      <c r="W141" s="183">
        <f>ﾓﾃﾞﾙ!D25</f>
        <v>315774.80000000005</v>
      </c>
      <c r="X141" s="27"/>
      <c r="Y141" s="28"/>
      <c r="Z141" s="29"/>
      <c r="AA141" s="30"/>
      <c r="AB141" s="24"/>
      <c r="AC141" s="25"/>
      <c r="AD141" s="25"/>
      <c r="AE141" s="25"/>
      <c r="AF141" s="25"/>
      <c r="AG141" s="25"/>
      <c r="AH141" s="25"/>
      <c r="AI141" s="25"/>
      <c r="AJ141" s="31"/>
      <c r="AK141" s="32"/>
      <c r="AL141" s="33"/>
      <c r="AM141" s="26"/>
      <c r="AN141" s="34"/>
      <c r="AO141" s="62"/>
      <c r="AQ141" s="92">
        <f t="shared" si="84"/>
        <v>37</v>
      </c>
      <c r="AR141" s="90">
        <v>-100000</v>
      </c>
      <c r="AS141" s="90">
        <v>-100000</v>
      </c>
      <c r="AT141" s="90">
        <v>-100000</v>
      </c>
      <c r="AU141" s="90">
        <f t="shared" si="79"/>
        <v>315774.80000000005</v>
      </c>
      <c r="AV141" s="91"/>
      <c r="AW141" s="90"/>
      <c r="AX141" s="90"/>
      <c r="AY141" s="90"/>
      <c r="AZ141" s="86">
        <v>37</v>
      </c>
      <c r="BA141" s="86">
        <v>-100000</v>
      </c>
      <c r="BB141" s="86">
        <v>-100000</v>
      </c>
      <c r="BC141" s="86">
        <v>-100000</v>
      </c>
      <c r="BD141" s="86">
        <v>-100000</v>
      </c>
      <c r="BE141" s="86">
        <v>-100000</v>
      </c>
      <c r="BF141" s="86">
        <v>-100000</v>
      </c>
      <c r="BG141" s="86">
        <v>-100000</v>
      </c>
      <c r="BH141" s="86">
        <v>-100000</v>
      </c>
      <c r="BI141" s="86">
        <v>-100000</v>
      </c>
      <c r="BJ141" s="86">
        <v>-100000</v>
      </c>
      <c r="BK141" s="91">
        <f t="shared" si="69"/>
        <v>315774.80000000005</v>
      </c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  <c r="BV141" s="86"/>
      <c r="BW141" s="86"/>
      <c r="BX141" s="86"/>
      <c r="BY141" s="86"/>
      <c r="BZ141" s="86"/>
      <c r="CA141" s="86"/>
    </row>
    <row r="142" spans="2:79" ht="13.5">
      <c r="B142" s="61"/>
      <c r="C142" s="16"/>
      <c r="D142" s="17"/>
      <c r="E142" s="17"/>
      <c r="F142" s="17"/>
      <c r="G142" s="18"/>
      <c r="H142" s="19"/>
      <c r="I142" s="20"/>
      <c r="J142" s="21">
        <f t="shared" si="82"/>
        <v>38</v>
      </c>
      <c r="K142" s="22"/>
      <c r="L142" s="23">
        <f t="shared" si="83"/>
        <v>20</v>
      </c>
      <c r="M142" s="22"/>
      <c r="N142" s="24"/>
      <c r="O142" s="25"/>
      <c r="P142" s="25"/>
      <c r="Q142" s="25"/>
      <c r="R142" s="25"/>
      <c r="S142" s="25"/>
      <c r="T142" s="25"/>
      <c r="U142" s="25"/>
      <c r="V142" s="31"/>
      <c r="W142" s="183">
        <f>ﾓﾃﾞﾙ!D26</f>
        <v>324570.20000000007</v>
      </c>
      <c r="X142" s="27"/>
      <c r="Y142" s="28"/>
      <c r="Z142" s="29"/>
      <c r="AA142" s="30"/>
      <c r="AB142" s="24"/>
      <c r="AC142" s="25"/>
      <c r="AD142" s="25"/>
      <c r="AE142" s="25"/>
      <c r="AF142" s="25"/>
      <c r="AG142" s="25"/>
      <c r="AH142" s="25"/>
      <c r="AI142" s="25"/>
      <c r="AJ142" s="31"/>
      <c r="AK142" s="32"/>
      <c r="AL142" s="33"/>
      <c r="AM142" s="26"/>
      <c r="AN142" s="34"/>
      <c r="AO142" s="62"/>
      <c r="AQ142" s="92">
        <f t="shared" si="84"/>
        <v>38</v>
      </c>
      <c r="AR142" s="90">
        <v>-100000</v>
      </c>
      <c r="AS142" s="90">
        <v>-100000</v>
      </c>
      <c r="AT142" s="90">
        <v>-100000</v>
      </c>
      <c r="AU142" s="90">
        <f t="shared" si="79"/>
        <v>324570.20000000007</v>
      </c>
      <c r="AV142" s="91"/>
      <c r="AW142" s="90"/>
      <c r="AX142" s="90"/>
      <c r="AY142" s="90"/>
      <c r="AZ142" s="86">
        <v>38</v>
      </c>
      <c r="BA142" s="86">
        <v>-100000</v>
      </c>
      <c r="BB142" s="86">
        <v>-100000</v>
      </c>
      <c r="BC142" s="86">
        <v>-100000</v>
      </c>
      <c r="BD142" s="86">
        <v>-100000</v>
      </c>
      <c r="BE142" s="86">
        <v>-100000</v>
      </c>
      <c r="BF142" s="86">
        <v>-100000</v>
      </c>
      <c r="BG142" s="86">
        <v>-100000</v>
      </c>
      <c r="BH142" s="86">
        <v>-100000</v>
      </c>
      <c r="BI142" s="86">
        <v>-100000</v>
      </c>
      <c r="BJ142" s="86">
        <v>-100000</v>
      </c>
      <c r="BK142" s="91">
        <f t="shared" si="69"/>
        <v>324570.20000000007</v>
      </c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6"/>
      <c r="BY142" s="86"/>
      <c r="BZ142" s="86"/>
      <c r="CA142" s="86"/>
    </row>
    <row r="143" spans="2:79" ht="13.5">
      <c r="B143" s="61"/>
      <c r="C143" s="16"/>
      <c r="D143" s="17"/>
      <c r="E143" s="17"/>
      <c r="F143" s="17"/>
      <c r="G143" s="18"/>
      <c r="H143" s="19"/>
      <c r="I143" s="20"/>
      <c r="J143" s="21">
        <f t="shared" si="82"/>
        <v>39</v>
      </c>
      <c r="K143" s="22"/>
      <c r="L143" s="23">
        <f t="shared" si="83"/>
        <v>21</v>
      </c>
      <c r="M143" s="22"/>
      <c r="N143" s="24"/>
      <c r="O143" s="25"/>
      <c r="P143" s="25"/>
      <c r="Q143" s="25"/>
      <c r="R143" s="25"/>
      <c r="S143" s="25"/>
      <c r="T143" s="25"/>
      <c r="U143" s="25"/>
      <c r="V143" s="31"/>
      <c r="W143" s="183">
        <f>ﾓﾃﾞﾙ!D27</f>
        <v>333365.6000000001</v>
      </c>
      <c r="X143" s="27"/>
      <c r="Y143" s="28"/>
      <c r="Z143" s="29"/>
      <c r="AA143" s="30"/>
      <c r="AB143" s="24"/>
      <c r="AC143" s="25"/>
      <c r="AD143" s="25"/>
      <c r="AE143" s="25"/>
      <c r="AF143" s="25"/>
      <c r="AG143" s="25"/>
      <c r="AH143" s="25"/>
      <c r="AI143" s="25"/>
      <c r="AJ143" s="31"/>
      <c r="AK143" s="32"/>
      <c r="AL143" s="33"/>
      <c r="AM143" s="26"/>
      <c r="AN143" s="34"/>
      <c r="AO143" s="62"/>
      <c r="AQ143" s="92">
        <f t="shared" si="84"/>
        <v>39</v>
      </c>
      <c r="AR143" s="90">
        <v>-100000</v>
      </c>
      <c r="AS143" s="90">
        <v>-100000</v>
      </c>
      <c r="AT143" s="90">
        <v>-100000</v>
      </c>
      <c r="AU143" s="90">
        <f t="shared" si="79"/>
        <v>333365.6000000001</v>
      </c>
      <c r="AV143" s="91"/>
      <c r="AW143" s="90"/>
      <c r="AX143" s="90"/>
      <c r="AY143" s="90"/>
      <c r="AZ143" s="86">
        <v>39</v>
      </c>
      <c r="BA143" s="86">
        <v>-100000</v>
      </c>
      <c r="BB143" s="86">
        <v>-100000</v>
      </c>
      <c r="BC143" s="86">
        <v>-100000</v>
      </c>
      <c r="BD143" s="86">
        <v>-100000</v>
      </c>
      <c r="BE143" s="86">
        <v>-100000</v>
      </c>
      <c r="BF143" s="86">
        <v>-100000</v>
      </c>
      <c r="BG143" s="86">
        <v>-100000</v>
      </c>
      <c r="BH143" s="86">
        <v>-100000</v>
      </c>
      <c r="BI143" s="86">
        <v>-100000</v>
      </c>
      <c r="BJ143" s="86">
        <v>-100000</v>
      </c>
      <c r="BK143" s="91">
        <f t="shared" si="69"/>
        <v>333365.6000000001</v>
      </c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6"/>
      <c r="BZ143" s="86"/>
      <c r="CA143" s="86"/>
    </row>
    <row r="144" spans="2:79" ht="13.5">
      <c r="B144" s="61"/>
      <c r="C144" s="16"/>
      <c r="D144" s="17"/>
      <c r="E144" s="17"/>
      <c r="F144" s="17"/>
      <c r="G144" s="18"/>
      <c r="H144" s="19"/>
      <c r="I144" s="20"/>
      <c r="J144" s="21">
        <f t="shared" si="82"/>
        <v>40</v>
      </c>
      <c r="K144" s="22"/>
      <c r="L144" s="23">
        <f t="shared" si="83"/>
        <v>22</v>
      </c>
      <c r="M144" s="22"/>
      <c r="N144" s="24"/>
      <c r="O144" s="25"/>
      <c r="P144" s="25"/>
      <c r="Q144" s="25"/>
      <c r="R144" s="25"/>
      <c r="S144" s="25"/>
      <c r="T144" s="25"/>
      <c r="U144" s="25"/>
      <c r="V144" s="31"/>
      <c r="W144" s="183">
        <f>ﾓﾃﾞﾙ!D28</f>
        <v>342161</v>
      </c>
      <c r="X144" s="27"/>
      <c r="Y144" s="28"/>
      <c r="Z144" s="29"/>
      <c r="AA144" s="30"/>
      <c r="AB144" s="24"/>
      <c r="AC144" s="25"/>
      <c r="AD144" s="25"/>
      <c r="AE144" s="25"/>
      <c r="AF144" s="25"/>
      <c r="AG144" s="25"/>
      <c r="AH144" s="25"/>
      <c r="AI144" s="25"/>
      <c r="AJ144" s="31"/>
      <c r="AK144" s="32"/>
      <c r="AL144" s="33"/>
      <c r="AM144" s="26"/>
      <c r="AN144" s="34"/>
      <c r="AO144" s="62"/>
      <c r="AQ144" s="92">
        <f t="shared" si="84"/>
        <v>40</v>
      </c>
      <c r="AR144" s="90">
        <v>-100000</v>
      </c>
      <c r="AS144" s="90">
        <v>-100000</v>
      </c>
      <c r="AT144" s="90">
        <v>-100000</v>
      </c>
      <c r="AU144" s="90">
        <f t="shared" si="79"/>
        <v>342161</v>
      </c>
      <c r="AV144" s="91"/>
      <c r="AW144" s="90"/>
      <c r="AX144" s="90"/>
      <c r="AY144" s="90"/>
      <c r="AZ144" s="86">
        <v>40</v>
      </c>
      <c r="BA144" s="86">
        <v>-100000</v>
      </c>
      <c r="BB144" s="86">
        <v>-100000</v>
      </c>
      <c r="BC144" s="86">
        <v>-100000</v>
      </c>
      <c r="BD144" s="86">
        <v>-100000</v>
      </c>
      <c r="BE144" s="86">
        <v>-100000</v>
      </c>
      <c r="BF144" s="86">
        <v>-100000</v>
      </c>
      <c r="BG144" s="86">
        <v>-100000</v>
      </c>
      <c r="BH144" s="86">
        <v>-100000</v>
      </c>
      <c r="BI144" s="86">
        <v>-100000</v>
      </c>
      <c r="BJ144" s="86">
        <v>-100000</v>
      </c>
      <c r="BK144" s="91">
        <f aca="true" t="shared" si="85" ref="BK144:BK164">AU144</f>
        <v>342161</v>
      </c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  <c r="BX144" s="86"/>
      <c r="BY144" s="86"/>
      <c r="BZ144" s="86"/>
      <c r="CA144" s="86"/>
    </row>
    <row r="145" spans="2:79" ht="13.5">
      <c r="B145" s="61"/>
      <c r="C145" s="16"/>
      <c r="D145" s="17"/>
      <c r="E145" s="17"/>
      <c r="F145" s="17"/>
      <c r="G145" s="18"/>
      <c r="H145" s="19"/>
      <c r="I145" s="20"/>
      <c r="J145" s="21">
        <f t="shared" si="82"/>
        <v>41</v>
      </c>
      <c r="K145" s="22"/>
      <c r="L145" s="23">
        <f t="shared" si="83"/>
        <v>23</v>
      </c>
      <c r="M145" s="22"/>
      <c r="N145" s="24"/>
      <c r="O145" s="25"/>
      <c r="P145" s="25"/>
      <c r="Q145" s="25"/>
      <c r="R145" s="25"/>
      <c r="S145" s="25"/>
      <c r="T145" s="25"/>
      <c r="U145" s="25"/>
      <c r="V145" s="31"/>
      <c r="W145" s="183">
        <f>ﾓﾃﾞﾙ!D29</f>
        <v>350374.6</v>
      </c>
      <c r="X145" s="27"/>
      <c r="Y145" s="28"/>
      <c r="Z145" s="29"/>
      <c r="AA145" s="30"/>
      <c r="AB145" s="24"/>
      <c r="AC145" s="25"/>
      <c r="AD145" s="25"/>
      <c r="AE145" s="25"/>
      <c r="AF145" s="25"/>
      <c r="AG145" s="25"/>
      <c r="AH145" s="25"/>
      <c r="AI145" s="25"/>
      <c r="AJ145" s="31"/>
      <c r="AK145" s="32"/>
      <c r="AL145" s="33"/>
      <c r="AM145" s="26"/>
      <c r="AN145" s="34"/>
      <c r="AO145" s="62"/>
      <c r="AQ145" s="92">
        <f t="shared" si="84"/>
        <v>41</v>
      </c>
      <c r="AR145" s="90">
        <v>-100000</v>
      </c>
      <c r="AS145" s="90">
        <v>-100000</v>
      </c>
      <c r="AT145" s="90">
        <v>-100000</v>
      </c>
      <c r="AU145" s="90">
        <f t="shared" si="79"/>
        <v>350374.6</v>
      </c>
      <c r="AV145" s="91"/>
      <c r="AW145" s="90"/>
      <c r="AX145" s="90"/>
      <c r="AY145" s="90"/>
      <c r="AZ145" s="86">
        <v>41</v>
      </c>
      <c r="BA145" s="86">
        <v>-100000</v>
      </c>
      <c r="BB145" s="86">
        <v>-100000</v>
      </c>
      <c r="BC145" s="86">
        <v>-100000</v>
      </c>
      <c r="BD145" s="86">
        <v>-100000</v>
      </c>
      <c r="BE145" s="86">
        <v>-100000</v>
      </c>
      <c r="BF145" s="86">
        <v>-100000</v>
      </c>
      <c r="BG145" s="86">
        <v>-100000</v>
      </c>
      <c r="BH145" s="86">
        <v>-100000</v>
      </c>
      <c r="BI145" s="86">
        <v>-100000</v>
      </c>
      <c r="BJ145" s="86">
        <v>-100000</v>
      </c>
      <c r="BK145" s="91">
        <f t="shared" si="85"/>
        <v>350374.6</v>
      </c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6"/>
      <c r="BY145" s="86"/>
      <c r="BZ145" s="86"/>
      <c r="CA145" s="86"/>
    </row>
    <row r="146" spans="2:79" ht="13.5">
      <c r="B146" s="61"/>
      <c r="C146" s="16"/>
      <c r="D146" s="17"/>
      <c r="E146" s="17"/>
      <c r="F146" s="17"/>
      <c r="G146" s="18"/>
      <c r="H146" s="19"/>
      <c r="I146" s="20"/>
      <c r="J146" s="21">
        <f aca="true" t="shared" si="86" ref="J146:J161">J147-1</f>
        <v>42</v>
      </c>
      <c r="K146" s="22"/>
      <c r="L146" s="23">
        <f t="shared" si="83"/>
        <v>24</v>
      </c>
      <c r="M146" s="22"/>
      <c r="N146" s="24"/>
      <c r="O146" s="25"/>
      <c r="P146" s="25"/>
      <c r="Q146" s="25"/>
      <c r="R146" s="25"/>
      <c r="S146" s="25"/>
      <c r="T146" s="25"/>
      <c r="U146" s="25"/>
      <c r="V146" s="31"/>
      <c r="W146" s="183">
        <f>ﾓﾃﾞﾙ!D30</f>
        <v>358588.19999999995</v>
      </c>
      <c r="X146" s="27"/>
      <c r="Y146" s="28"/>
      <c r="Z146" s="29"/>
      <c r="AA146" s="30"/>
      <c r="AB146" s="24"/>
      <c r="AC146" s="25"/>
      <c r="AD146" s="25"/>
      <c r="AE146" s="25"/>
      <c r="AF146" s="25"/>
      <c r="AG146" s="25"/>
      <c r="AH146" s="25"/>
      <c r="AI146" s="25"/>
      <c r="AJ146" s="31"/>
      <c r="AK146" s="32"/>
      <c r="AL146" s="33"/>
      <c r="AM146" s="26"/>
      <c r="AN146" s="34"/>
      <c r="AO146" s="62"/>
      <c r="AQ146" s="92">
        <f t="shared" si="84"/>
        <v>42</v>
      </c>
      <c r="AR146" s="90">
        <v>-100000</v>
      </c>
      <c r="AS146" s="90">
        <v>-100000</v>
      </c>
      <c r="AT146" s="90">
        <v>-100000</v>
      </c>
      <c r="AU146" s="90">
        <f t="shared" si="79"/>
        <v>358588.19999999995</v>
      </c>
      <c r="AV146" s="91"/>
      <c r="AW146" s="90"/>
      <c r="AX146" s="90"/>
      <c r="AY146" s="90"/>
      <c r="AZ146" s="86">
        <v>42</v>
      </c>
      <c r="BA146" s="86">
        <v>-100000</v>
      </c>
      <c r="BB146" s="86">
        <v>-100000</v>
      </c>
      <c r="BC146" s="86">
        <v>-100000</v>
      </c>
      <c r="BD146" s="86">
        <v>-100000</v>
      </c>
      <c r="BE146" s="86">
        <v>-100000</v>
      </c>
      <c r="BF146" s="86">
        <v>-100000</v>
      </c>
      <c r="BG146" s="86">
        <v>-100000</v>
      </c>
      <c r="BH146" s="86">
        <v>-100000</v>
      </c>
      <c r="BI146" s="86">
        <v>-100000</v>
      </c>
      <c r="BJ146" s="86">
        <v>-100000</v>
      </c>
      <c r="BK146" s="91">
        <f t="shared" si="85"/>
        <v>358588.19999999995</v>
      </c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6"/>
      <c r="BY146" s="86"/>
      <c r="BZ146" s="86"/>
      <c r="CA146" s="86"/>
    </row>
    <row r="147" spans="2:79" ht="13.5">
      <c r="B147" s="61"/>
      <c r="C147" s="16"/>
      <c r="D147" s="17"/>
      <c r="E147" s="17"/>
      <c r="F147" s="17"/>
      <c r="G147" s="18"/>
      <c r="H147" s="19"/>
      <c r="I147" s="20"/>
      <c r="J147" s="21">
        <f t="shared" si="86"/>
        <v>43</v>
      </c>
      <c r="K147" s="22"/>
      <c r="L147" s="23">
        <f t="shared" si="83"/>
        <v>25</v>
      </c>
      <c r="M147" s="22"/>
      <c r="N147" s="24"/>
      <c r="O147" s="25"/>
      <c r="P147" s="25"/>
      <c r="Q147" s="25"/>
      <c r="R147" s="25"/>
      <c r="S147" s="25"/>
      <c r="T147" s="25"/>
      <c r="U147" s="25"/>
      <c r="V147" s="31"/>
      <c r="W147" s="183">
        <f>ﾓﾃﾞﾙ!D31</f>
        <v>366801.79999999993</v>
      </c>
      <c r="X147" s="27"/>
      <c r="Y147" s="28"/>
      <c r="Z147" s="29"/>
      <c r="AA147" s="30"/>
      <c r="AB147" s="24"/>
      <c r="AC147" s="25"/>
      <c r="AD147" s="25"/>
      <c r="AE147" s="25"/>
      <c r="AF147" s="25"/>
      <c r="AG147" s="25"/>
      <c r="AH147" s="25"/>
      <c r="AI147" s="25"/>
      <c r="AJ147" s="31"/>
      <c r="AK147" s="32"/>
      <c r="AL147" s="33"/>
      <c r="AM147" s="26"/>
      <c r="AN147" s="34"/>
      <c r="AO147" s="62"/>
      <c r="AQ147" s="92">
        <f t="shared" si="84"/>
        <v>43</v>
      </c>
      <c r="AR147" s="90">
        <v>-100000</v>
      </c>
      <c r="AS147" s="90">
        <v>-100000</v>
      </c>
      <c r="AT147" s="90">
        <v>-100000</v>
      </c>
      <c r="AU147" s="90">
        <f t="shared" si="79"/>
        <v>366801.79999999993</v>
      </c>
      <c r="AV147" s="91"/>
      <c r="AW147" s="90"/>
      <c r="AX147" s="90"/>
      <c r="AY147" s="90"/>
      <c r="AZ147" s="86">
        <v>43</v>
      </c>
      <c r="BA147" s="86">
        <v>-100000</v>
      </c>
      <c r="BB147" s="86">
        <v>-100000</v>
      </c>
      <c r="BC147" s="86">
        <v>-100000</v>
      </c>
      <c r="BD147" s="86">
        <v>-100000</v>
      </c>
      <c r="BE147" s="86">
        <v>-100000</v>
      </c>
      <c r="BF147" s="86">
        <v>-100000</v>
      </c>
      <c r="BG147" s="86">
        <v>-100000</v>
      </c>
      <c r="BH147" s="86">
        <v>-100000</v>
      </c>
      <c r="BI147" s="86">
        <v>-100000</v>
      </c>
      <c r="BJ147" s="86">
        <v>-100000</v>
      </c>
      <c r="BK147" s="91">
        <f t="shared" si="85"/>
        <v>366801.79999999993</v>
      </c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6"/>
      <c r="BY147" s="86"/>
      <c r="BZ147" s="86"/>
      <c r="CA147" s="86"/>
    </row>
    <row r="148" spans="2:79" ht="13.5">
      <c r="B148" s="61"/>
      <c r="C148" s="16"/>
      <c r="D148" s="17"/>
      <c r="E148" s="17"/>
      <c r="F148" s="17"/>
      <c r="G148" s="18"/>
      <c r="H148" s="19"/>
      <c r="I148" s="20"/>
      <c r="J148" s="21">
        <f t="shared" si="86"/>
        <v>44</v>
      </c>
      <c r="K148" s="22"/>
      <c r="L148" s="23">
        <f t="shared" si="83"/>
        <v>26</v>
      </c>
      <c r="M148" s="22"/>
      <c r="N148" s="24"/>
      <c r="O148" s="25"/>
      <c r="P148" s="25"/>
      <c r="Q148" s="25"/>
      <c r="R148" s="25"/>
      <c r="S148" s="25"/>
      <c r="T148" s="25"/>
      <c r="U148" s="25"/>
      <c r="V148" s="31"/>
      <c r="W148" s="183">
        <f>ﾓﾃﾞﾙ!D32</f>
        <v>375015.3999999999</v>
      </c>
      <c r="X148" s="27"/>
      <c r="Y148" s="28"/>
      <c r="Z148" s="29"/>
      <c r="AA148" s="30"/>
      <c r="AB148" s="24"/>
      <c r="AC148" s="25"/>
      <c r="AD148" s="25"/>
      <c r="AE148" s="25"/>
      <c r="AF148" s="25"/>
      <c r="AG148" s="25"/>
      <c r="AH148" s="25"/>
      <c r="AI148" s="25"/>
      <c r="AJ148" s="31"/>
      <c r="AK148" s="32"/>
      <c r="AL148" s="33"/>
      <c r="AM148" s="26"/>
      <c r="AN148" s="34"/>
      <c r="AO148" s="62"/>
      <c r="AQ148" s="92">
        <f t="shared" si="84"/>
        <v>44</v>
      </c>
      <c r="AR148" s="90">
        <v>-100000</v>
      </c>
      <c r="AS148" s="90">
        <v>-100000</v>
      </c>
      <c r="AT148" s="90">
        <v>-100000</v>
      </c>
      <c r="AU148" s="90">
        <f t="shared" si="79"/>
        <v>375015.3999999999</v>
      </c>
      <c r="AV148" s="91"/>
      <c r="AW148" s="90"/>
      <c r="AX148" s="90"/>
      <c r="AY148" s="90"/>
      <c r="AZ148" s="86">
        <v>44</v>
      </c>
      <c r="BA148" s="86">
        <v>-100000</v>
      </c>
      <c r="BB148" s="86">
        <v>-100000</v>
      </c>
      <c r="BC148" s="86">
        <v>-100000</v>
      </c>
      <c r="BD148" s="86">
        <v>-100000</v>
      </c>
      <c r="BE148" s="86">
        <v>-100000</v>
      </c>
      <c r="BF148" s="86">
        <v>-100000</v>
      </c>
      <c r="BG148" s="86">
        <v>-100000</v>
      </c>
      <c r="BH148" s="86">
        <v>-100000</v>
      </c>
      <c r="BI148" s="86">
        <v>-100000</v>
      </c>
      <c r="BJ148" s="86">
        <v>-100000</v>
      </c>
      <c r="BK148" s="91">
        <f t="shared" si="85"/>
        <v>375015.3999999999</v>
      </c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6"/>
      <c r="BX148" s="86"/>
      <c r="BY148" s="86"/>
      <c r="BZ148" s="86"/>
      <c r="CA148" s="86"/>
    </row>
    <row r="149" spans="2:79" ht="13.5">
      <c r="B149" s="61"/>
      <c r="C149" s="16"/>
      <c r="D149" s="17"/>
      <c r="E149" s="17"/>
      <c r="F149" s="17"/>
      <c r="G149" s="18"/>
      <c r="H149" s="19"/>
      <c r="I149" s="20"/>
      <c r="J149" s="21">
        <f t="shared" si="86"/>
        <v>45</v>
      </c>
      <c r="K149" s="22"/>
      <c r="L149" s="23">
        <f t="shared" si="83"/>
        <v>27</v>
      </c>
      <c r="M149" s="22"/>
      <c r="N149" s="24"/>
      <c r="O149" s="25"/>
      <c r="P149" s="25"/>
      <c r="Q149" s="25"/>
      <c r="R149" s="25"/>
      <c r="S149" s="25"/>
      <c r="T149" s="25"/>
      <c r="U149" s="25"/>
      <c r="V149" s="31"/>
      <c r="W149" s="183">
        <f>ﾓﾃﾞﾙ!D33</f>
        <v>383229</v>
      </c>
      <c r="X149" s="27"/>
      <c r="Y149" s="28"/>
      <c r="Z149" s="29"/>
      <c r="AA149" s="30"/>
      <c r="AB149" s="24"/>
      <c r="AC149" s="25"/>
      <c r="AD149" s="25"/>
      <c r="AE149" s="25"/>
      <c r="AF149" s="25"/>
      <c r="AG149" s="25"/>
      <c r="AH149" s="25"/>
      <c r="AI149" s="25"/>
      <c r="AJ149" s="31"/>
      <c r="AK149" s="32"/>
      <c r="AL149" s="33"/>
      <c r="AM149" s="26"/>
      <c r="AN149" s="34"/>
      <c r="AO149" s="62"/>
      <c r="AQ149" s="92">
        <f t="shared" si="84"/>
        <v>45</v>
      </c>
      <c r="AR149" s="90">
        <v>-100000</v>
      </c>
      <c r="AS149" s="90">
        <v>-100000</v>
      </c>
      <c r="AT149" s="90">
        <v>-100000</v>
      </c>
      <c r="AU149" s="90">
        <f t="shared" si="79"/>
        <v>383229</v>
      </c>
      <c r="AV149" s="91"/>
      <c r="AW149" s="90"/>
      <c r="AX149" s="90"/>
      <c r="AY149" s="90"/>
      <c r="AZ149" s="86">
        <v>45</v>
      </c>
      <c r="BA149" s="86">
        <v>-100000</v>
      </c>
      <c r="BB149" s="86">
        <v>-100000</v>
      </c>
      <c r="BC149" s="86">
        <v>-100000</v>
      </c>
      <c r="BD149" s="86">
        <v>-100000</v>
      </c>
      <c r="BE149" s="86">
        <v>-100000</v>
      </c>
      <c r="BF149" s="86">
        <v>-100000</v>
      </c>
      <c r="BG149" s="86">
        <v>-100000</v>
      </c>
      <c r="BH149" s="86">
        <v>-100000</v>
      </c>
      <c r="BI149" s="86">
        <v>-100000</v>
      </c>
      <c r="BJ149" s="86">
        <v>-100000</v>
      </c>
      <c r="BK149" s="91">
        <f t="shared" si="85"/>
        <v>383229</v>
      </c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  <c r="BX149" s="86"/>
      <c r="BY149" s="86"/>
      <c r="BZ149" s="86"/>
      <c r="CA149" s="86"/>
    </row>
    <row r="150" spans="2:79" ht="13.5">
      <c r="B150" s="61"/>
      <c r="C150" s="16"/>
      <c r="D150" s="17"/>
      <c r="E150" s="17"/>
      <c r="F150" s="17"/>
      <c r="G150" s="18"/>
      <c r="H150" s="19"/>
      <c r="I150" s="20"/>
      <c r="J150" s="21">
        <f t="shared" si="86"/>
        <v>46</v>
      </c>
      <c r="K150" s="22"/>
      <c r="L150" s="23">
        <f t="shared" si="83"/>
        <v>28</v>
      </c>
      <c r="M150" s="22"/>
      <c r="N150" s="24"/>
      <c r="O150" s="25"/>
      <c r="P150" s="25"/>
      <c r="Q150" s="25"/>
      <c r="R150" s="25"/>
      <c r="S150" s="25"/>
      <c r="T150" s="25"/>
      <c r="U150" s="25"/>
      <c r="V150" s="31"/>
      <c r="W150" s="183">
        <f>ﾓﾃﾞﾙ!D34</f>
        <v>391108.2</v>
      </c>
      <c r="X150" s="27"/>
      <c r="Y150" s="28"/>
      <c r="Z150" s="29"/>
      <c r="AA150" s="30"/>
      <c r="AB150" s="24"/>
      <c r="AC150" s="25"/>
      <c r="AD150" s="25"/>
      <c r="AE150" s="25"/>
      <c r="AF150" s="25"/>
      <c r="AG150" s="25"/>
      <c r="AH150" s="25"/>
      <c r="AI150" s="25"/>
      <c r="AJ150" s="31"/>
      <c r="AK150" s="32"/>
      <c r="AL150" s="33"/>
      <c r="AM150" s="26"/>
      <c r="AN150" s="34"/>
      <c r="AO150" s="62"/>
      <c r="AQ150" s="92">
        <f t="shared" si="84"/>
        <v>46</v>
      </c>
      <c r="AR150" s="90">
        <v>-100000</v>
      </c>
      <c r="AS150" s="90">
        <v>-100000</v>
      </c>
      <c r="AT150" s="90">
        <v>-100000</v>
      </c>
      <c r="AU150" s="90">
        <f t="shared" si="79"/>
        <v>391108.2</v>
      </c>
      <c r="AV150" s="91"/>
      <c r="AW150" s="90"/>
      <c r="AX150" s="90"/>
      <c r="AY150" s="90"/>
      <c r="AZ150" s="86">
        <v>46</v>
      </c>
      <c r="BA150" s="86">
        <v>-100000</v>
      </c>
      <c r="BB150" s="86">
        <v>-100000</v>
      </c>
      <c r="BC150" s="86">
        <v>-100000</v>
      </c>
      <c r="BD150" s="86">
        <v>-100000</v>
      </c>
      <c r="BE150" s="86">
        <v>-100000</v>
      </c>
      <c r="BF150" s="86">
        <v>-100000</v>
      </c>
      <c r="BG150" s="86">
        <v>-100000</v>
      </c>
      <c r="BH150" s="86">
        <v>-100000</v>
      </c>
      <c r="BI150" s="86">
        <v>-100000</v>
      </c>
      <c r="BJ150" s="86">
        <v>-100000</v>
      </c>
      <c r="BK150" s="91">
        <f t="shared" si="85"/>
        <v>391108.2</v>
      </c>
      <c r="BL150" s="86"/>
      <c r="BM150" s="86"/>
      <c r="BN150" s="86"/>
      <c r="BO150" s="86"/>
      <c r="BP150" s="86"/>
      <c r="BQ150" s="86"/>
      <c r="BR150" s="86"/>
      <c r="BS150" s="86"/>
      <c r="BT150" s="86"/>
      <c r="BU150" s="86"/>
      <c r="BV150" s="86"/>
      <c r="BW150" s="86"/>
      <c r="BX150" s="86"/>
      <c r="BY150" s="86"/>
      <c r="BZ150" s="86"/>
      <c r="CA150" s="86"/>
    </row>
    <row r="151" spans="2:79" ht="13.5">
      <c r="B151" s="61"/>
      <c r="C151" s="16"/>
      <c r="D151" s="17"/>
      <c r="E151" s="17"/>
      <c r="F151" s="17"/>
      <c r="G151" s="18"/>
      <c r="H151" s="19"/>
      <c r="I151" s="20"/>
      <c r="J151" s="21">
        <f t="shared" si="86"/>
        <v>47</v>
      </c>
      <c r="K151" s="22"/>
      <c r="L151" s="23">
        <f t="shared" si="83"/>
        <v>29</v>
      </c>
      <c r="M151" s="22"/>
      <c r="N151" s="24"/>
      <c r="O151" s="25"/>
      <c r="P151" s="25"/>
      <c r="Q151" s="25"/>
      <c r="R151" s="25"/>
      <c r="S151" s="25"/>
      <c r="T151" s="25"/>
      <c r="U151" s="25"/>
      <c r="V151" s="31"/>
      <c r="W151" s="183">
        <f>ﾓﾃﾞﾙ!D35</f>
        <v>398987.4</v>
      </c>
      <c r="X151" s="27"/>
      <c r="Y151" s="28"/>
      <c r="Z151" s="29"/>
      <c r="AA151" s="30"/>
      <c r="AB151" s="24"/>
      <c r="AC151" s="25"/>
      <c r="AD151" s="25"/>
      <c r="AE151" s="25"/>
      <c r="AF151" s="25"/>
      <c r="AG151" s="25"/>
      <c r="AH151" s="25"/>
      <c r="AI151" s="25"/>
      <c r="AJ151" s="31"/>
      <c r="AK151" s="32"/>
      <c r="AL151" s="33"/>
      <c r="AM151" s="26"/>
      <c r="AN151" s="34"/>
      <c r="AO151" s="62"/>
      <c r="AQ151" s="92">
        <f t="shared" si="84"/>
        <v>47</v>
      </c>
      <c r="AR151" s="90">
        <v>-100000</v>
      </c>
      <c r="AS151" s="90">
        <v>-100000</v>
      </c>
      <c r="AT151" s="90">
        <v>-100000</v>
      </c>
      <c r="AU151" s="90">
        <f t="shared" si="79"/>
        <v>398987.4</v>
      </c>
      <c r="AV151" s="91"/>
      <c r="AW151" s="90"/>
      <c r="AX151" s="90"/>
      <c r="AY151" s="90"/>
      <c r="AZ151" s="86">
        <v>47</v>
      </c>
      <c r="BA151" s="86">
        <v>-100000</v>
      </c>
      <c r="BB151" s="86">
        <v>-100000</v>
      </c>
      <c r="BC151" s="86">
        <v>-100000</v>
      </c>
      <c r="BD151" s="86">
        <v>-100000</v>
      </c>
      <c r="BE151" s="86">
        <v>-100000</v>
      </c>
      <c r="BF151" s="86">
        <v>-100000</v>
      </c>
      <c r="BG151" s="86">
        <v>-100000</v>
      </c>
      <c r="BH151" s="86">
        <v>-100000</v>
      </c>
      <c r="BI151" s="86">
        <v>-100000</v>
      </c>
      <c r="BJ151" s="86">
        <v>-100000</v>
      </c>
      <c r="BK151" s="91">
        <f t="shared" si="85"/>
        <v>398987.4</v>
      </c>
      <c r="BL151" s="86"/>
      <c r="BM151" s="86"/>
      <c r="BN151" s="86"/>
      <c r="BO151" s="86"/>
      <c r="BP151" s="86"/>
      <c r="BQ151" s="86"/>
      <c r="BR151" s="86"/>
      <c r="BS151" s="86"/>
      <c r="BT151" s="86"/>
      <c r="BU151" s="86"/>
      <c r="BV151" s="86"/>
      <c r="BW151" s="86"/>
      <c r="BX151" s="86"/>
      <c r="BY151" s="86"/>
      <c r="BZ151" s="86"/>
      <c r="CA151" s="86"/>
    </row>
    <row r="152" spans="2:79" ht="13.5">
      <c r="B152" s="61"/>
      <c r="C152" s="16"/>
      <c r="D152" s="17"/>
      <c r="E152" s="17"/>
      <c r="F152" s="17"/>
      <c r="G152" s="18"/>
      <c r="H152" s="19"/>
      <c r="I152" s="20"/>
      <c r="J152" s="21">
        <f t="shared" si="86"/>
        <v>48</v>
      </c>
      <c r="K152" s="22"/>
      <c r="L152" s="23">
        <f t="shared" si="83"/>
        <v>30</v>
      </c>
      <c r="M152" s="22"/>
      <c r="N152" s="24"/>
      <c r="O152" s="25"/>
      <c r="P152" s="25"/>
      <c r="Q152" s="25"/>
      <c r="R152" s="25"/>
      <c r="S152" s="25"/>
      <c r="T152" s="25"/>
      <c r="U152" s="25"/>
      <c r="V152" s="31"/>
      <c r="W152" s="183">
        <f>ﾓﾃﾞﾙ!D36</f>
        <v>406866.60000000003</v>
      </c>
      <c r="X152" s="27"/>
      <c r="Y152" s="28"/>
      <c r="Z152" s="29"/>
      <c r="AA152" s="30"/>
      <c r="AB152" s="24"/>
      <c r="AC152" s="25"/>
      <c r="AD152" s="25"/>
      <c r="AE152" s="25"/>
      <c r="AF152" s="25"/>
      <c r="AG152" s="25"/>
      <c r="AH152" s="25"/>
      <c r="AI152" s="25"/>
      <c r="AJ152" s="31"/>
      <c r="AK152" s="32"/>
      <c r="AL152" s="33"/>
      <c r="AM152" s="26"/>
      <c r="AN152" s="34"/>
      <c r="AO152" s="62"/>
      <c r="AQ152" s="92">
        <f t="shared" si="84"/>
        <v>48</v>
      </c>
      <c r="AR152" s="90">
        <v>-100000</v>
      </c>
      <c r="AS152" s="90">
        <v>-100000</v>
      </c>
      <c r="AT152" s="90">
        <v>-100000</v>
      </c>
      <c r="AU152" s="90">
        <f t="shared" si="79"/>
        <v>406866.60000000003</v>
      </c>
      <c r="AV152" s="91"/>
      <c r="AW152" s="90"/>
      <c r="AX152" s="90"/>
      <c r="AY152" s="90"/>
      <c r="AZ152" s="86">
        <v>48</v>
      </c>
      <c r="BA152" s="86">
        <v>-100000</v>
      </c>
      <c r="BB152" s="86">
        <v>-100000</v>
      </c>
      <c r="BC152" s="86">
        <v>-100000</v>
      </c>
      <c r="BD152" s="86">
        <v>-100000</v>
      </c>
      <c r="BE152" s="86">
        <v>-100000</v>
      </c>
      <c r="BF152" s="86">
        <v>-100000</v>
      </c>
      <c r="BG152" s="86">
        <v>-100000</v>
      </c>
      <c r="BH152" s="86">
        <v>-100000</v>
      </c>
      <c r="BI152" s="86">
        <v>-100000</v>
      </c>
      <c r="BJ152" s="86">
        <v>-100000</v>
      </c>
      <c r="BK152" s="91">
        <f t="shared" si="85"/>
        <v>406866.60000000003</v>
      </c>
      <c r="BL152" s="86"/>
      <c r="BM152" s="86"/>
      <c r="BN152" s="86"/>
      <c r="BO152" s="86"/>
      <c r="BP152" s="86"/>
      <c r="BQ152" s="86"/>
      <c r="BR152" s="86"/>
      <c r="BS152" s="86"/>
      <c r="BT152" s="86"/>
      <c r="BU152" s="86"/>
      <c r="BV152" s="86"/>
      <c r="BW152" s="86"/>
      <c r="BX152" s="86"/>
      <c r="BY152" s="86"/>
      <c r="BZ152" s="86"/>
      <c r="CA152" s="86"/>
    </row>
    <row r="153" spans="2:79" ht="13.5">
      <c r="B153" s="61"/>
      <c r="C153" s="16"/>
      <c r="D153" s="17"/>
      <c r="E153" s="17"/>
      <c r="F153" s="17"/>
      <c r="G153" s="18"/>
      <c r="H153" s="19"/>
      <c r="I153" s="20"/>
      <c r="J153" s="21">
        <f t="shared" si="86"/>
        <v>49</v>
      </c>
      <c r="K153" s="22"/>
      <c r="L153" s="23">
        <f t="shared" si="83"/>
        <v>31</v>
      </c>
      <c r="M153" s="22"/>
      <c r="N153" s="24"/>
      <c r="O153" s="25"/>
      <c r="P153" s="25"/>
      <c r="Q153" s="25"/>
      <c r="R153" s="25"/>
      <c r="S153" s="25"/>
      <c r="T153" s="25"/>
      <c r="U153" s="25"/>
      <c r="V153" s="31"/>
      <c r="W153" s="183">
        <f>ﾓﾃﾞﾙ!D37</f>
        <v>414745.80000000005</v>
      </c>
      <c r="X153" s="27"/>
      <c r="Y153" s="28"/>
      <c r="Z153" s="29"/>
      <c r="AA153" s="30"/>
      <c r="AB153" s="24"/>
      <c r="AC153" s="25"/>
      <c r="AD153" s="25"/>
      <c r="AE153" s="25"/>
      <c r="AF153" s="25"/>
      <c r="AG153" s="25"/>
      <c r="AH153" s="25"/>
      <c r="AI153" s="25"/>
      <c r="AJ153" s="31"/>
      <c r="AK153" s="32"/>
      <c r="AL153" s="33"/>
      <c r="AM153" s="26"/>
      <c r="AN153" s="34"/>
      <c r="AO153" s="62"/>
      <c r="AQ153" s="92">
        <f t="shared" si="84"/>
        <v>49</v>
      </c>
      <c r="AR153" s="90">
        <v>-100000</v>
      </c>
      <c r="AS153" s="90">
        <v>-100000</v>
      </c>
      <c r="AT153" s="90">
        <v>-100000</v>
      </c>
      <c r="AU153" s="90">
        <f t="shared" si="79"/>
        <v>414745.80000000005</v>
      </c>
      <c r="AV153" s="91"/>
      <c r="AW153" s="90"/>
      <c r="AX153" s="90"/>
      <c r="AY153" s="90"/>
      <c r="AZ153" s="86">
        <v>49</v>
      </c>
      <c r="BA153" s="86">
        <v>-100000</v>
      </c>
      <c r="BB153" s="86">
        <v>-100000</v>
      </c>
      <c r="BC153" s="86">
        <v>-100000</v>
      </c>
      <c r="BD153" s="86">
        <v>-100000</v>
      </c>
      <c r="BE153" s="86">
        <v>-100000</v>
      </c>
      <c r="BF153" s="86">
        <v>-100000</v>
      </c>
      <c r="BG153" s="86">
        <v>-100000</v>
      </c>
      <c r="BH153" s="86">
        <v>-100000</v>
      </c>
      <c r="BI153" s="86">
        <v>-100000</v>
      </c>
      <c r="BJ153" s="86">
        <v>-100000</v>
      </c>
      <c r="BK153" s="91">
        <f t="shared" si="85"/>
        <v>414745.80000000005</v>
      </c>
      <c r="BL153" s="86"/>
      <c r="BM153" s="86"/>
      <c r="BN153" s="86"/>
      <c r="BO153" s="86"/>
      <c r="BP153" s="86"/>
      <c r="BQ153" s="86"/>
      <c r="BR153" s="86"/>
      <c r="BS153" s="86"/>
      <c r="BT153" s="86"/>
      <c r="BU153" s="86"/>
      <c r="BV153" s="86"/>
      <c r="BW153" s="86"/>
      <c r="BX153" s="86"/>
      <c r="BY153" s="86"/>
      <c r="BZ153" s="86"/>
      <c r="CA153" s="86"/>
    </row>
    <row r="154" spans="2:79" ht="13.5">
      <c r="B154" s="61"/>
      <c r="C154" s="16"/>
      <c r="D154" s="17"/>
      <c r="E154" s="17"/>
      <c r="F154" s="17"/>
      <c r="G154" s="18"/>
      <c r="H154" s="19"/>
      <c r="I154" s="20"/>
      <c r="J154" s="21">
        <f t="shared" si="86"/>
        <v>50</v>
      </c>
      <c r="K154" s="22"/>
      <c r="L154" s="23">
        <f t="shared" si="83"/>
        <v>32</v>
      </c>
      <c r="M154" s="22"/>
      <c r="N154" s="24"/>
      <c r="O154" s="25"/>
      <c r="P154" s="25"/>
      <c r="Q154" s="25"/>
      <c r="R154" s="25"/>
      <c r="S154" s="25"/>
      <c r="T154" s="25"/>
      <c r="U154" s="25"/>
      <c r="V154" s="31"/>
      <c r="W154" s="183">
        <f>ﾓﾃﾞﾙ!D38</f>
        <v>422625</v>
      </c>
      <c r="X154" s="27"/>
      <c r="Y154" s="28"/>
      <c r="Z154" s="29"/>
      <c r="AA154" s="30"/>
      <c r="AB154" s="24"/>
      <c r="AC154" s="25"/>
      <c r="AD154" s="25"/>
      <c r="AE154" s="25"/>
      <c r="AF154" s="25"/>
      <c r="AG154" s="25"/>
      <c r="AH154" s="25"/>
      <c r="AI154" s="25"/>
      <c r="AJ154" s="31"/>
      <c r="AK154" s="32"/>
      <c r="AL154" s="33"/>
      <c r="AM154" s="26"/>
      <c r="AN154" s="34"/>
      <c r="AO154" s="62"/>
      <c r="AQ154" s="92">
        <f t="shared" si="84"/>
        <v>50</v>
      </c>
      <c r="AR154" s="90">
        <v>-100000</v>
      </c>
      <c r="AS154" s="90">
        <v>-100000</v>
      </c>
      <c r="AT154" s="90">
        <v>-100000</v>
      </c>
      <c r="AU154" s="90">
        <f t="shared" si="79"/>
        <v>422625</v>
      </c>
      <c r="AV154" s="91"/>
      <c r="AW154" s="90"/>
      <c r="AX154" s="90"/>
      <c r="AY154" s="90"/>
      <c r="AZ154" s="86">
        <v>50</v>
      </c>
      <c r="BA154" s="86">
        <v>-100000</v>
      </c>
      <c r="BB154" s="86">
        <v>-100000</v>
      </c>
      <c r="BC154" s="86">
        <v>-100000</v>
      </c>
      <c r="BD154" s="86">
        <v>-100000</v>
      </c>
      <c r="BE154" s="86">
        <v>-100000</v>
      </c>
      <c r="BF154" s="86">
        <v>-100000</v>
      </c>
      <c r="BG154" s="86">
        <v>-100000</v>
      </c>
      <c r="BH154" s="86">
        <v>-100000</v>
      </c>
      <c r="BI154" s="86">
        <v>-100000</v>
      </c>
      <c r="BJ154" s="86">
        <v>-100000</v>
      </c>
      <c r="BK154" s="91">
        <f t="shared" si="85"/>
        <v>422625</v>
      </c>
      <c r="BL154" s="86"/>
      <c r="BM154" s="86"/>
      <c r="BN154" s="86"/>
      <c r="BO154" s="86"/>
      <c r="BP154" s="86"/>
      <c r="BQ154" s="86"/>
      <c r="BR154" s="86"/>
      <c r="BS154" s="86"/>
      <c r="BT154" s="86"/>
      <c r="BU154" s="86"/>
      <c r="BV154" s="86"/>
      <c r="BW154" s="86"/>
      <c r="BX154" s="86"/>
      <c r="BY154" s="86"/>
      <c r="BZ154" s="86"/>
      <c r="CA154" s="86"/>
    </row>
    <row r="155" spans="2:79" ht="13.5">
      <c r="B155" s="61"/>
      <c r="C155" s="16"/>
      <c r="D155" s="17"/>
      <c r="E155" s="17"/>
      <c r="F155" s="17"/>
      <c r="G155" s="18"/>
      <c r="H155" s="19"/>
      <c r="I155" s="20"/>
      <c r="J155" s="21">
        <f t="shared" si="86"/>
        <v>51</v>
      </c>
      <c r="K155" s="22"/>
      <c r="L155" s="23">
        <f t="shared" si="83"/>
        <v>33</v>
      </c>
      <c r="M155" s="22"/>
      <c r="N155" s="24"/>
      <c r="O155" s="25"/>
      <c r="P155" s="25"/>
      <c r="Q155" s="25"/>
      <c r="R155" s="25"/>
      <c r="S155" s="25"/>
      <c r="T155" s="25"/>
      <c r="U155" s="25"/>
      <c r="V155" s="31"/>
      <c r="W155" s="183">
        <f>ﾓﾃﾞﾙ!D39</f>
        <v>427620.2</v>
      </c>
      <c r="X155" s="27"/>
      <c r="Y155" s="28"/>
      <c r="Z155" s="29"/>
      <c r="AA155" s="30"/>
      <c r="AB155" s="24"/>
      <c r="AC155" s="25"/>
      <c r="AD155" s="25"/>
      <c r="AE155" s="25"/>
      <c r="AF155" s="25"/>
      <c r="AG155" s="25"/>
      <c r="AH155" s="25"/>
      <c r="AI155" s="25"/>
      <c r="AJ155" s="31"/>
      <c r="AK155" s="32"/>
      <c r="AL155" s="33"/>
      <c r="AM155" s="26"/>
      <c r="AN155" s="34"/>
      <c r="AO155" s="62"/>
      <c r="AQ155" s="92">
        <f t="shared" si="84"/>
        <v>51</v>
      </c>
      <c r="AR155" s="90">
        <v>-100000</v>
      </c>
      <c r="AS155" s="90">
        <v>-100000</v>
      </c>
      <c r="AT155" s="90">
        <v>-100000</v>
      </c>
      <c r="AU155" s="90">
        <f t="shared" si="79"/>
        <v>427620.2</v>
      </c>
      <c r="AV155" s="91"/>
      <c r="AW155" s="90"/>
      <c r="AX155" s="90"/>
      <c r="AY155" s="90"/>
      <c r="AZ155" s="86">
        <v>51</v>
      </c>
      <c r="BA155" s="86">
        <v>-100000</v>
      </c>
      <c r="BB155" s="86">
        <v>-100000</v>
      </c>
      <c r="BC155" s="86">
        <v>-100000</v>
      </c>
      <c r="BD155" s="86">
        <v>-100000</v>
      </c>
      <c r="BE155" s="86">
        <v>-100000</v>
      </c>
      <c r="BF155" s="86">
        <v>-100000</v>
      </c>
      <c r="BG155" s="86">
        <v>-100000</v>
      </c>
      <c r="BH155" s="86">
        <v>-100000</v>
      </c>
      <c r="BI155" s="86">
        <v>-100000</v>
      </c>
      <c r="BJ155" s="86">
        <v>-100000</v>
      </c>
      <c r="BK155" s="91">
        <f t="shared" si="85"/>
        <v>427620.2</v>
      </c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  <c r="BV155" s="86"/>
      <c r="BW155" s="86"/>
      <c r="BX155" s="86"/>
      <c r="BY155" s="86"/>
      <c r="BZ155" s="86"/>
      <c r="CA155" s="86"/>
    </row>
    <row r="156" spans="2:79" ht="13.5">
      <c r="B156" s="61"/>
      <c r="C156" s="16"/>
      <c r="D156" s="17"/>
      <c r="E156" s="17"/>
      <c r="F156" s="17"/>
      <c r="G156" s="18"/>
      <c r="H156" s="19"/>
      <c r="I156" s="20"/>
      <c r="J156" s="21">
        <f t="shared" si="86"/>
        <v>52</v>
      </c>
      <c r="K156" s="22"/>
      <c r="L156" s="23">
        <f aca="true" t="shared" si="87" ref="L156:L164">L155+1</f>
        <v>34</v>
      </c>
      <c r="M156" s="22"/>
      <c r="N156" s="24"/>
      <c r="O156" s="25"/>
      <c r="P156" s="25"/>
      <c r="Q156" s="25"/>
      <c r="R156" s="25"/>
      <c r="S156" s="25"/>
      <c r="T156" s="25"/>
      <c r="U156" s="25"/>
      <c r="V156" s="31"/>
      <c r="W156" s="183">
        <f>ﾓﾃﾞﾙ!D40</f>
        <v>432615.4</v>
      </c>
      <c r="X156" s="27"/>
      <c r="Y156" s="28"/>
      <c r="Z156" s="29"/>
      <c r="AA156" s="30"/>
      <c r="AB156" s="24"/>
      <c r="AC156" s="25"/>
      <c r="AD156" s="25"/>
      <c r="AE156" s="25"/>
      <c r="AF156" s="25"/>
      <c r="AG156" s="25"/>
      <c r="AH156" s="25"/>
      <c r="AI156" s="25"/>
      <c r="AJ156" s="31"/>
      <c r="AK156" s="32"/>
      <c r="AL156" s="33"/>
      <c r="AM156" s="26"/>
      <c r="AN156" s="34"/>
      <c r="AO156" s="62"/>
      <c r="AQ156" s="92">
        <f aca="true" t="shared" si="88" ref="AQ156:AQ164">AQ155+1</f>
        <v>52</v>
      </c>
      <c r="AR156" s="90">
        <v>-100000</v>
      </c>
      <c r="AS156" s="90">
        <v>-100000</v>
      </c>
      <c r="AT156" s="90">
        <v>-100000</v>
      </c>
      <c r="AU156" s="90">
        <f t="shared" si="79"/>
        <v>432615.4</v>
      </c>
      <c r="AV156" s="91"/>
      <c r="AW156" s="90"/>
      <c r="AX156" s="90"/>
      <c r="AY156" s="90"/>
      <c r="AZ156" s="86">
        <v>52</v>
      </c>
      <c r="BA156" s="86">
        <v>-100000</v>
      </c>
      <c r="BB156" s="86">
        <v>-100000</v>
      </c>
      <c r="BC156" s="86">
        <v>-100000</v>
      </c>
      <c r="BD156" s="86">
        <v>-100000</v>
      </c>
      <c r="BE156" s="86">
        <v>-100000</v>
      </c>
      <c r="BF156" s="86">
        <v>-100000</v>
      </c>
      <c r="BG156" s="86">
        <v>-100000</v>
      </c>
      <c r="BH156" s="86">
        <v>-100000</v>
      </c>
      <c r="BI156" s="86">
        <v>-100000</v>
      </c>
      <c r="BJ156" s="86">
        <v>-100000</v>
      </c>
      <c r="BK156" s="91">
        <f t="shared" si="85"/>
        <v>432615.4</v>
      </c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  <c r="BX156" s="86"/>
      <c r="BY156" s="86"/>
      <c r="BZ156" s="86"/>
      <c r="CA156" s="86"/>
    </row>
    <row r="157" spans="2:79" ht="13.5">
      <c r="B157" s="61"/>
      <c r="C157" s="16"/>
      <c r="D157" s="17"/>
      <c r="E157" s="17"/>
      <c r="F157" s="17"/>
      <c r="G157" s="18"/>
      <c r="H157" s="19"/>
      <c r="I157" s="20"/>
      <c r="J157" s="21">
        <f t="shared" si="86"/>
        <v>53</v>
      </c>
      <c r="K157" s="22"/>
      <c r="L157" s="23">
        <f t="shared" si="87"/>
        <v>35</v>
      </c>
      <c r="M157" s="22"/>
      <c r="N157" s="24"/>
      <c r="O157" s="25"/>
      <c r="P157" s="25"/>
      <c r="Q157" s="25"/>
      <c r="R157" s="25"/>
      <c r="S157" s="25"/>
      <c r="T157" s="25"/>
      <c r="U157" s="25"/>
      <c r="V157" s="31"/>
      <c r="W157" s="183">
        <f>ﾓﾃﾞﾙ!D41</f>
        <v>437610.60000000003</v>
      </c>
      <c r="X157" s="27"/>
      <c r="Y157" s="28"/>
      <c r="Z157" s="29"/>
      <c r="AA157" s="30"/>
      <c r="AB157" s="24"/>
      <c r="AC157" s="25"/>
      <c r="AD157" s="25"/>
      <c r="AE157" s="25"/>
      <c r="AF157" s="25"/>
      <c r="AG157" s="25"/>
      <c r="AH157" s="25"/>
      <c r="AI157" s="25"/>
      <c r="AJ157" s="31"/>
      <c r="AK157" s="32"/>
      <c r="AL157" s="33"/>
      <c r="AM157" s="26"/>
      <c r="AN157" s="34"/>
      <c r="AO157" s="62"/>
      <c r="AQ157" s="92">
        <f t="shared" si="88"/>
        <v>53</v>
      </c>
      <c r="AR157" s="90">
        <v>-100000</v>
      </c>
      <c r="AS157" s="90">
        <v>-100000</v>
      </c>
      <c r="AT157" s="90">
        <v>-100000</v>
      </c>
      <c r="AU157" s="90">
        <f t="shared" si="79"/>
        <v>437610.60000000003</v>
      </c>
      <c r="AV157" s="91"/>
      <c r="AW157" s="90"/>
      <c r="AX157" s="90"/>
      <c r="AY157" s="90"/>
      <c r="AZ157" s="86">
        <v>53</v>
      </c>
      <c r="BA157" s="86">
        <v>-100000</v>
      </c>
      <c r="BB157" s="86">
        <v>-100000</v>
      </c>
      <c r="BC157" s="86">
        <v>-100000</v>
      </c>
      <c r="BD157" s="86">
        <v>-100000</v>
      </c>
      <c r="BE157" s="86">
        <v>-100000</v>
      </c>
      <c r="BF157" s="86">
        <v>-100000</v>
      </c>
      <c r="BG157" s="86">
        <v>-100000</v>
      </c>
      <c r="BH157" s="86">
        <v>-100000</v>
      </c>
      <c r="BI157" s="86">
        <v>-100000</v>
      </c>
      <c r="BJ157" s="86">
        <v>-100000</v>
      </c>
      <c r="BK157" s="91">
        <f t="shared" si="85"/>
        <v>437610.60000000003</v>
      </c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  <c r="BV157" s="86"/>
      <c r="BW157" s="86"/>
      <c r="BX157" s="86"/>
      <c r="BY157" s="86"/>
      <c r="BZ157" s="86"/>
      <c r="CA157" s="86"/>
    </row>
    <row r="158" spans="2:79" ht="13.5">
      <c r="B158" s="61"/>
      <c r="C158" s="16"/>
      <c r="D158" s="17"/>
      <c r="E158" s="17"/>
      <c r="F158" s="17"/>
      <c r="G158" s="18"/>
      <c r="H158" s="19"/>
      <c r="I158" s="20"/>
      <c r="J158" s="21">
        <f t="shared" si="86"/>
        <v>54</v>
      </c>
      <c r="K158" s="22"/>
      <c r="L158" s="23">
        <f t="shared" si="87"/>
        <v>36</v>
      </c>
      <c r="M158" s="22"/>
      <c r="N158" s="24"/>
      <c r="O158" s="25"/>
      <c r="P158" s="25"/>
      <c r="Q158" s="25"/>
      <c r="R158" s="25"/>
      <c r="S158" s="25"/>
      <c r="T158" s="25"/>
      <c r="U158" s="25"/>
      <c r="V158" s="31"/>
      <c r="W158" s="183">
        <f>ﾓﾃﾞﾙ!D42</f>
        <v>442605.80000000005</v>
      </c>
      <c r="X158" s="27"/>
      <c r="Y158" s="28"/>
      <c r="Z158" s="29"/>
      <c r="AA158" s="30"/>
      <c r="AB158" s="24"/>
      <c r="AC158" s="25"/>
      <c r="AD158" s="25"/>
      <c r="AE158" s="25"/>
      <c r="AF158" s="25"/>
      <c r="AG158" s="25"/>
      <c r="AH158" s="25"/>
      <c r="AI158" s="25"/>
      <c r="AJ158" s="31"/>
      <c r="AK158" s="32"/>
      <c r="AL158" s="33"/>
      <c r="AM158" s="26"/>
      <c r="AN158" s="34"/>
      <c r="AO158" s="62"/>
      <c r="AQ158" s="92">
        <f t="shared" si="88"/>
        <v>54</v>
      </c>
      <c r="AR158" s="90">
        <v>-100000</v>
      </c>
      <c r="AS158" s="90">
        <v>-100000</v>
      </c>
      <c r="AT158" s="90">
        <v>-100000</v>
      </c>
      <c r="AU158" s="90">
        <f t="shared" si="79"/>
        <v>442605.80000000005</v>
      </c>
      <c r="AV158" s="91"/>
      <c r="AW158" s="90"/>
      <c r="AX158" s="90"/>
      <c r="AY158" s="90"/>
      <c r="AZ158" s="86">
        <v>54</v>
      </c>
      <c r="BA158" s="86">
        <v>-100000</v>
      </c>
      <c r="BB158" s="86">
        <v>-100000</v>
      </c>
      <c r="BC158" s="86">
        <v>-100000</v>
      </c>
      <c r="BD158" s="86">
        <v>-100000</v>
      </c>
      <c r="BE158" s="86">
        <v>-100000</v>
      </c>
      <c r="BF158" s="86">
        <v>-100000</v>
      </c>
      <c r="BG158" s="86">
        <v>-100000</v>
      </c>
      <c r="BH158" s="86">
        <v>-100000</v>
      </c>
      <c r="BI158" s="86">
        <v>-100000</v>
      </c>
      <c r="BJ158" s="86">
        <v>-100000</v>
      </c>
      <c r="BK158" s="91">
        <f t="shared" si="85"/>
        <v>442605.80000000005</v>
      </c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  <c r="BV158" s="86"/>
      <c r="BW158" s="86"/>
      <c r="BX158" s="86"/>
      <c r="BY158" s="86"/>
      <c r="BZ158" s="86"/>
      <c r="CA158" s="86"/>
    </row>
    <row r="159" spans="2:79" ht="13.5">
      <c r="B159" s="61"/>
      <c r="C159" s="16"/>
      <c r="D159" s="17"/>
      <c r="E159" s="17"/>
      <c r="F159" s="17"/>
      <c r="G159" s="18"/>
      <c r="H159" s="19"/>
      <c r="I159" s="20"/>
      <c r="J159" s="21">
        <f t="shared" si="86"/>
        <v>55</v>
      </c>
      <c r="K159" s="22"/>
      <c r="L159" s="23">
        <f t="shared" si="87"/>
        <v>37</v>
      </c>
      <c r="M159" s="22"/>
      <c r="N159" s="24"/>
      <c r="O159" s="25"/>
      <c r="P159" s="25"/>
      <c r="Q159" s="25"/>
      <c r="R159" s="25"/>
      <c r="S159" s="25"/>
      <c r="T159" s="25"/>
      <c r="U159" s="25"/>
      <c r="V159" s="31"/>
      <c r="W159" s="183">
        <f>ﾓﾃﾞﾙ!D43</f>
        <v>447601</v>
      </c>
      <c r="X159" s="27"/>
      <c r="Y159" s="28"/>
      <c r="Z159" s="29"/>
      <c r="AA159" s="30"/>
      <c r="AB159" s="24"/>
      <c r="AC159" s="25"/>
      <c r="AD159" s="25"/>
      <c r="AE159" s="25"/>
      <c r="AF159" s="25"/>
      <c r="AG159" s="25"/>
      <c r="AH159" s="25"/>
      <c r="AI159" s="25"/>
      <c r="AJ159" s="31"/>
      <c r="AK159" s="32"/>
      <c r="AL159" s="33"/>
      <c r="AM159" s="26"/>
      <c r="AN159" s="34"/>
      <c r="AO159" s="62"/>
      <c r="AQ159" s="92">
        <f t="shared" si="88"/>
        <v>55</v>
      </c>
      <c r="AR159" s="90">
        <v>-100000</v>
      </c>
      <c r="AS159" s="90">
        <v>-100000</v>
      </c>
      <c r="AT159" s="90">
        <v>-100000</v>
      </c>
      <c r="AU159" s="90">
        <f t="shared" si="79"/>
        <v>447601</v>
      </c>
      <c r="AV159" s="91"/>
      <c r="AW159" s="90"/>
      <c r="AX159" s="90"/>
      <c r="AY159" s="90"/>
      <c r="AZ159" s="86">
        <v>55</v>
      </c>
      <c r="BA159" s="86">
        <v>-100000</v>
      </c>
      <c r="BB159" s="86">
        <v>-100000</v>
      </c>
      <c r="BC159" s="86">
        <v>-100000</v>
      </c>
      <c r="BD159" s="86">
        <v>-100000</v>
      </c>
      <c r="BE159" s="86">
        <v>-100000</v>
      </c>
      <c r="BF159" s="86">
        <v>-100000</v>
      </c>
      <c r="BG159" s="86">
        <v>-100000</v>
      </c>
      <c r="BH159" s="86">
        <v>-100000</v>
      </c>
      <c r="BI159" s="86">
        <v>-100000</v>
      </c>
      <c r="BJ159" s="86">
        <v>-100000</v>
      </c>
      <c r="BK159" s="91">
        <f t="shared" si="85"/>
        <v>447601</v>
      </c>
      <c r="BL159" s="86"/>
      <c r="BM159" s="86"/>
      <c r="BN159" s="86"/>
      <c r="BO159" s="86"/>
      <c r="BP159" s="86"/>
      <c r="BQ159" s="86"/>
      <c r="BR159" s="86"/>
      <c r="BS159" s="86"/>
      <c r="BT159" s="86"/>
      <c r="BU159" s="86"/>
      <c r="BV159" s="86"/>
      <c r="BW159" s="86"/>
      <c r="BX159" s="86"/>
      <c r="BY159" s="86"/>
      <c r="BZ159" s="86"/>
      <c r="CA159" s="86"/>
    </row>
    <row r="160" spans="2:79" ht="13.5">
      <c r="B160" s="61"/>
      <c r="C160" s="16"/>
      <c r="D160" s="17"/>
      <c r="E160" s="17"/>
      <c r="F160" s="17"/>
      <c r="G160" s="18"/>
      <c r="H160" s="19"/>
      <c r="I160" s="20"/>
      <c r="J160" s="21">
        <f t="shared" si="86"/>
        <v>56</v>
      </c>
      <c r="K160" s="22"/>
      <c r="L160" s="23">
        <f t="shared" si="87"/>
        <v>38</v>
      </c>
      <c r="M160" s="22"/>
      <c r="N160" s="24"/>
      <c r="O160" s="25"/>
      <c r="P160" s="25"/>
      <c r="Q160" s="25"/>
      <c r="R160" s="25"/>
      <c r="S160" s="25"/>
      <c r="T160" s="25"/>
      <c r="U160" s="25"/>
      <c r="V160" s="31"/>
      <c r="W160" s="183">
        <f>ﾓﾃﾞﾙ!D44</f>
        <v>447209.2</v>
      </c>
      <c r="X160" s="27"/>
      <c r="Y160" s="28"/>
      <c r="Z160" s="29"/>
      <c r="AA160" s="30"/>
      <c r="AB160" s="24"/>
      <c r="AC160" s="25"/>
      <c r="AD160" s="25"/>
      <c r="AE160" s="25"/>
      <c r="AF160" s="25"/>
      <c r="AG160" s="25"/>
      <c r="AH160" s="25"/>
      <c r="AI160" s="25"/>
      <c r="AJ160" s="31"/>
      <c r="AK160" s="32"/>
      <c r="AL160" s="33"/>
      <c r="AM160" s="26"/>
      <c r="AN160" s="34"/>
      <c r="AO160" s="62"/>
      <c r="AQ160" s="92">
        <f t="shared" si="88"/>
        <v>56</v>
      </c>
      <c r="AR160" s="90">
        <v>-100000</v>
      </c>
      <c r="AS160" s="90">
        <v>-100000</v>
      </c>
      <c r="AT160" s="90">
        <v>-100000</v>
      </c>
      <c r="AU160" s="90">
        <f t="shared" si="79"/>
        <v>447209.2</v>
      </c>
      <c r="AV160" s="91"/>
      <c r="AW160" s="90"/>
      <c r="AX160" s="90"/>
      <c r="AY160" s="90"/>
      <c r="AZ160" s="86">
        <v>56</v>
      </c>
      <c r="BA160" s="86">
        <v>-100000</v>
      </c>
      <c r="BB160" s="86">
        <v>-100000</v>
      </c>
      <c r="BC160" s="86">
        <v>-100000</v>
      </c>
      <c r="BD160" s="86">
        <v>-100000</v>
      </c>
      <c r="BE160" s="86">
        <v>-100000</v>
      </c>
      <c r="BF160" s="86">
        <v>-100000</v>
      </c>
      <c r="BG160" s="86">
        <v>-100000</v>
      </c>
      <c r="BH160" s="86">
        <v>-100000</v>
      </c>
      <c r="BI160" s="86">
        <v>-100000</v>
      </c>
      <c r="BJ160" s="86">
        <v>-100000</v>
      </c>
      <c r="BK160" s="91">
        <f t="shared" si="85"/>
        <v>447209.2</v>
      </c>
      <c r="BL160" s="86"/>
      <c r="BM160" s="86"/>
      <c r="BN160" s="86"/>
      <c r="BO160" s="86"/>
      <c r="BP160" s="86"/>
      <c r="BQ160" s="86"/>
      <c r="BR160" s="86"/>
      <c r="BS160" s="86"/>
      <c r="BT160" s="86"/>
      <c r="BU160" s="86"/>
      <c r="BV160" s="86"/>
      <c r="BW160" s="86"/>
      <c r="BX160" s="86"/>
      <c r="BY160" s="86"/>
      <c r="BZ160" s="86"/>
      <c r="CA160" s="86"/>
    </row>
    <row r="161" spans="2:79" ht="13.5">
      <c r="B161" s="61"/>
      <c r="C161" s="16"/>
      <c r="D161" s="17"/>
      <c r="E161" s="17"/>
      <c r="F161" s="17"/>
      <c r="G161" s="18"/>
      <c r="H161" s="19"/>
      <c r="I161" s="20"/>
      <c r="J161" s="21">
        <f t="shared" si="86"/>
        <v>57</v>
      </c>
      <c r="K161" s="22"/>
      <c r="L161" s="23">
        <f t="shared" si="87"/>
        <v>39</v>
      </c>
      <c r="M161" s="22"/>
      <c r="N161" s="24"/>
      <c r="O161" s="25"/>
      <c r="P161" s="25"/>
      <c r="Q161" s="25"/>
      <c r="R161" s="25"/>
      <c r="S161" s="25"/>
      <c r="T161" s="25"/>
      <c r="U161" s="25"/>
      <c r="V161" s="31"/>
      <c r="W161" s="183">
        <f>ﾓﾃﾞﾙ!D45</f>
        <v>446817.4</v>
      </c>
      <c r="X161" s="27"/>
      <c r="Y161" s="28"/>
      <c r="Z161" s="29"/>
      <c r="AA161" s="30"/>
      <c r="AB161" s="24"/>
      <c r="AC161" s="25"/>
      <c r="AD161" s="25"/>
      <c r="AE161" s="25"/>
      <c r="AF161" s="25"/>
      <c r="AG161" s="25"/>
      <c r="AH161" s="25"/>
      <c r="AI161" s="25"/>
      <c r="AJ161" s="31"/>
      <c r="AK161" s="32"/>
      <c r="AL161" s="33"/>
      <c r="AM161" s="26"/>
      <c r="AN161" s="34"/>
      <c r="AO161" s="62"/>
      <c r="AQ161" s="92">
        <f t="shared" si="88"/>
        <v>57</v>
      </c>
      <c r="AR161" s="90">
        <v>-100000</v>
      </c>
      <c r="AS161" s="90">
        <v>-100000</v>
      </c>
      <c r="AT161" s="90">
        <v>-100000</v>
      </c>
      <c r="AU161" s="90">
        <f t="shared" si="79"/>
        <v>446817.4</v>
      </c>
      <c r="AV161" s="91"/>
      <c r="AW161" s="90"/>
      <c r="AX161" s="90"/>
      <c r="AY161" s="90"/>
      <c r="AZ161" s="86">
        <v>57</v>
      </c>
      <c r="BA161" s="86">
        <v>-100000</v>
      </c>
      <c r="BB161" s="86">
        <v>-100000</v>
      </c>
      <c r="BC161" s="86">
        <v>-100000</v>
      </c>
      <c r="BD161" s="86">
        <v>-100000</v>
      </c>
      <c r="BE161" s="86">
        <v>-100000</v>
      </c>
      <c r="BF161" s="86">
        <v>-100000</v>
      </c>
      <c r="BG161" s="86">
        <v>-100000</v>
      </c>
      <c r="BH161" s="86">
        <v>-100000</v>
      </c>
      <c r="BI161" s="86">
        <v>-100000</v>
      </c>
      <c r="BJ161" s="86">
        <v>-100000</v>
      </c>
      <c r="BK161" s="91">
        <f t="shared" si="85"/>
        <v>446817.4</v>
      </c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86"/>
      <c r="BX161" s="86"/>
      <c r="BY161" s="86"/>
      <c r="BZ161" s="86"/>
      <c r="CA161" s="86"/>
    </row>
    <row r="162" spans="2:79" ht="13.5">
      <c r="B162" s="61"/>
      <c r="C162" s="16"/>
      <c r="D162" s="17"/>
      <c r="E162" s="17"/>
      <c r="F162" s="17"/>
      <c r="G162" s="18"/>
      <c r="H162" s="19"/>
      <c r="I162" s="20"/>
      <c r="J162" s="21">
        <f>J163-1</f>
        <v>58</v>
      </c>
      <c r="K162" s="22"/>
      <c r="L162" s="23">
        <f t="shared" si="87"/>
        <v>40</v>
      </c>
      <c r="M162" s="22"/>
      <c r="N162" s="24"/>
      <c r="O162" s="25"/>
      <c r="P162" s="25"/>
      <c r="Q162" s="25"/>
      <c r="R162" s="25"/>
      <c r="S162" s="25"/>
      <c r="T162" s="25"/>
      <c r="U162" s="25"/>
      <c r="V162" s="31"/>
      <c r="W162" s="183">
        <f>ﾓﾃﾞﾙ!D46</f>
        <v>446425.60000000003</v>
      </c>
      <c r="X162" s="27"/>
      <c r="Y162" s="28"/>
      <c r="Z162" s="29"/>
      <c r="AA162" s="30"/>
      <c r="AB162" s="24"/>
      <c r="AC162" s="25"/>
      <c r="AD162" s="25"/>
      <c r="AE162" s="25"/>
      <c r="AF162" s="25"/>
      <c r="AG162" s="25"/>
      <c r="AH162" s="25"/>
      <c r="AI162" s="25"/>
      <c r="AJ162" s="31"/>
      <c r="AK162" s="32"/>
      <c r="AL162" s="33"/>
      <c r="AM162" s="26"/>
      <c r="AN162" s="34"/>
      <c r="AO162" s="62"/>
      <c r="AQ162" s="92">
        <f t="shared" si="88"/>
        <v>58</v>
      </c>
      <c r="AR162" s="90">
        <v>-100000</v>
      </c>
      <c r="AS162" s="90">
        <v>-100000</v>
      </c>
      <c r="AT162" s="90">
        <v>-100000</v>
      </c>
      <c r="AU162" s="90">
        <f t="shared" si="79"/>
        <v>446425.60000000003</v>
      </c>
      <c r="AV162" s="91"/>
      <c r="AW162" s="90"/>
      <c r="AX162" s="90"/>
      <c r="AY162" s="90"/>
      <c r="AZ162" s="86">
        <v>58</v>
      </c>
      <c r="BA162" s="86">
        <v>-100000</v>
      </c>
      <c r="BB162" s="86">
        <v>-100000</v>
      </c>
      <c r="BC162" s="86">
        <v>-100000</v>
      </c>
      <c r="BD162" s="86">
        <v>-100000</v>
      </c>
      <c r="BE162" s="86">
        <v>-100000</v>
      </c>
      <c r="BF162" s="86">
        <v>-100000</v>
      </c>
      <c r="BG162" s="86">
        <v>-100000</v>
      </c>
      <c r="BH162" s="86">
        <v>-100000</v>
      </c>
      <c r="BI162" s="86">
        <v>-100000</v>
      </c>
      <c r="BJ162" s="86">
        <v>-100000</v>
      </c>
      <c r="BK162" s="91">
        <f t="shared" si="85"/>
        <v>446425.60000000003</v>
      </c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  <c r="BV162" s="86"/>
      <c r="BW162" s="86"/>
      <c r="BX162" s="86"/>
      <c r="BY162" s="86"/>
      <c r="BZ162" s="86"/>
      <c r="CA162" s="86"/>
    </row>
    <row r="163" spans="2:79" ht="13.5">
      <c r="B163" s="61"/>
      <c r="C163" s="16"/>
      <c r="D163" s="17"/>
      <c r="E163" s="17"/>
      <c r="F163" s="17"/>
      <c r="G163" s="18"/>
      <c r="H163" s="19"/>
      <c r="I163" s="20"/>
      <c r="J163" s="21">
        <f>J164-1</f>
        <v>59</v>
      </c>
      <c r="K163" s="22"/>
      <c r="L163" s="23">
        <f t="shared" si="87"/>
        <v>41</v>
      </c>
      <c r="M163" s="22"/>
      <c r="N163" s="24"/>
      <c r="O163" s="25"/>
      <c r="P163" s="25"/>
      <c r="Q163" s="25"/>
      <c r="R163" s="25"/>
      <c r="S163" s="25"/>
      <c r="T163" s="25"/>
      <c r="U163" s="25"/>
      <c r="V163" s="31"/>
      <c r="W163" s="183">
        <f>ﾓﾃﾞﾙ!D47</f>
        <v>446033.80000000005</v>
      </c>
      <c r="X163" s="27"/>
      <c r="Y163" s="28"/>
      <c r="Z163" s="29"/>
      <c r="AA163" s="30"/>
      <c r="AB163" s="24"/>
      <c r="AC163" s="25"/>
      <c r="AD163" s="25"/>
      <c r="AE163" s="25"/>
      <c r="AF163" s="25"/>
      <c r="AG163" s="25"/>
      <c r="AH163" s="25"/>
      <c r="AI163" s="25"/>
      <c r="AJ163" s="31"/>
      <c r="AK163" s="32"/>
      <c r="AL163" s="33"/>
      <c r="AM163" s="26"/>
      <c r="AN163" s="34"/>
      <c r="AO163" s="62"/>
      <c r="AQ163" s="92">
        <f t="shared" si="88"/>
        <v>59</v>
      </c>
      <c r="AR163" s="90">
        <v>-100000</v>
      </c>
      <c r="AS163" s="90">
        <v>-100000</v>
      </c>
      <c r="AT163" s="90">
        <v>-100000</v>
      </c>
      <c r="AU163" s="90">
        <f t="shared" si="79"/>
        <v>446033.80000000005</v>
      </c>
      <c r="AV163" s="91"/>
      <c r="AW163" s="90"/>
      <c r="AX163" s="90"/>
      <c r="AY163" s="90"/>
      <c r="AZ163" s="86">
        <v>59</v>
      </c>
      <c r="BA163" s="86">
        <v>-100000</v>
      </c>
      <c r="BB163" s="86">
        <v>-100000</v>
      </c>
      <c r="BC163" s="86">
        <v>-100000</v>
      </c>
      <c r="BD163" s="86">
        <v>-100000</v>
      </c>
      <c r="BE163" s="86">
        <v>-100000</v>
      </c>
      <c r="BF163" s="86">
        <v>-100000</v>
      </c>
      <c r="BG163" s="86">
        <v>-100000</v>
      </c>
      <c r="BH163" s="86">
        <v>-100000</v>
      </c>
      <c r="BI163" s="86">
        <v>-100000</v>
      </c>
      <c r="BJ163" s="86">
        <v>-100000</v>
      </c>
      <c r="BK163" s="91">
        <f t="shared" si="85"/>
        <v>446033.80000000005</v>
      </c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  <c r="BV163" s="86"/>
      <c r="BW163" s="86"/>
      <c r="BX163" s="86"/>
      <c r="BY163" s="86"/>
      <c r="BZ163" s="86"/>
      <c r="CA163" s="86"/>
    </row>
    <row r="164" spans="2:79" ht="14.25" thickBot="1">
      <c r="B164" s="63"/>
      <c r="C164" s="64"/>
      <c r="D164" s="65"/>
      <c r="E164" s="65"/>
      <c r="F164" s="65"/>
      <c r="G164" s="66"/>
      <c r="H164" s="67"/>
      <c r="I164" s="68"/>
      <c r="J164" s="69">
        <v>60</v>
      </c>
      <c r="K164" s="70"/>
      <c r="L164" s="71">
        <f t="shared" si="87"/>
        <v>42</v>
      </c>
      <c r="M164" s="70"/>
      <c r="N164" s="72"/>
      <c r="O164" s="73"/>
      <c r="P164" s="73"/>
      <c r="Q164" s="73"/>
      <c r="R164" s="73"/>
      <c r="S164" s="73"/>
      <c r="T164" s="73"/>
      <c r="U164" s="73"/>
      <c r="V164" s="79"/>
      <c r="W164" s="185">
        <f>ﾓﾃﾞﾙ!D48</f>
        <v>445642</v>
      </c>
      <c r="X164" s="75"/>
      <c r="Y164" s="76"/>
      <c r="Z164" s="77"/>
      <c r="AA164" s="78"/>
      <c r="AB164" s="72"/>
      <c r="AC164" s="73"/>
      <c r="AD164" s="73"/>
      <c r="AE164" s="73"/>
      <c r="AF164" s="73"/>
      <c r="AG164" s="73"/>
      <c r="AH164" s="73"/>
      <c r="AI164" s="73"/>
      <c r="AJ164" s="79"/>
      <c r="AK164" s="80"/>
      <c r="AL164" s="81"/>
      <c r="AM164" s="74"/>
      <c r="AN164" s="82"/>
      <c r="AO164" s="83"/>
      <c r="AQ164" s="92">
        <f t="shared" si="88"/>
        <v>60</v>
      </c>
      <c r="AR164" s="90">
        <v>-100000</v>
      </c>
      <c r="AS164" s="90">
        <v>-100000</v>
      </c>
      <c r="AT164" s="90">
        <v>-100000</v>
      </c>
      <c r="AU164" s="90">
        <f t="shared" si="79"/>
        <v>445642</v>
      </c>
      <c r="AV164" s="91"/>
      <c r="AW164" s="90"/>
      <c r="AX164" s="90"/>
      <c r="AY164" s="90"/>
      <c r="AZ164" s="86">
        <v>60</v>
      </c>
      <c r="BA164" s="86">
        <v>-100000</v>
      </c>
      <c r="BB164" s="86">
        <v>-100000</v>
      </c>
      <c r="BC164" s="86">
        <v>-100000</v>
      </c>
      <c r="BD164" s="86">
        <v>-100000</v>
      </c>
      <c r="BE164" s="86">
        <v>-100000</v>
      </c>
      <c r="BF164" s="86">
        <v>-100000</v>
      </c>
      <c r="BG164" s="86">
        <v>-100000</v>
      </c>
      <c r="BH164" s="86">
        <v>-100000</v>
      </c>
      <c r="BI164" s="86">
        <v>-100000</v>
      </c>
      <c r="BJ164" s="86">
        <v>-100000</v>
      </c>
      <c r="BK164" s="91">
        <f t="shared" si="85"/>
        <v>445642</v>
      </c>
      <c r="BL164" s="86"/>
      <c r="BM164" s="86"/>
      <c r="BN164" s="86"/>
      <c r="BO164" s="86"/>
      <c r="BP164" s="86"/>
      <c r="BQ164" s="86"/>
      <c r="BR164" s="86"/>
      <c r="BS164" s="86"/>
      <c r="BT164" s="86"/>
      <c r="BU164" s="86"/>
      <c r="BV164" s="86"/>
      <c r="BW164" s="86"/>
      <c r="BX164" s="86"/>
      <c r="BY164" s="86"/>
      <c r="BZ164" s="86"/>
      <c r="CA164" s="86"/>
    </row>
    <row r="165" spans="43:79" ht="13.5">
      <c r="AQ165" s="92"/>
      <c r="AR165" s="90"/>
      <c r="AS165" s="90"/>
      <c r="AT165" s="90"/>
      <c r="AU165" s="90"/>
      <c r="AV165" s="91"/>
      <c r="AW165" s="91"/>
      <c r="AX165" s="91"/>
      <c r="AY165" s="91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  <c r="BK165" s="91"/>
      <c r="BL165" s="86"/>
      <c r="BM165" s="86"/>
      <c r="BN165" s="86"/>
      <c r="BO165" s="86"/>
      <c r="BP165" s="86"/>
      <c r="BQ165" s="86"/>
      <c r="BR165" s="86"/>
      <c r="BS165" s="86"/>
      <c r="BT165" s="86"/>
      <c r="BU165" s="86"/>
      <c r="BV165" s="86"/>
      <c r="BW165" s="86"/>
      <c r="BX165" s="86"/>
      <c r="BY165" s="86"/>
      <c r="BZ165" s="86"/>
      <c r="CA165" s="86"/>
    </row>
    <row r="166" spans="43:79" ht="13.5">
      <c r="AQ166" s="92"/>
      <c r="AR166" s="90"/>
      <c r="AS166" s="90"/>
      <c r="AT166" s="90"/>
      <c r="AU166" s="90"/>
      <c r="AV166" s="91"/>
      <c r="AW166" s="91"/>
      <c r="AX166" s="91"/>
      <c r="AY166" s="91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  <c r="BJ166" s="86"/>
      <c r="BK166" s="91"/>
      <c r="BL166" s="86"/>
      <c r="BM166" s="86"/>
      <c r="BN166" s="86"/>
      <c r="BO166" s="86"/>
      <c r="BP166" s="86"/>
      <c r="BQ166" s="86"/>
      <c r="BR166" s="86"/>
      <c r="BS166" s="86"/>
      <c r="BT166" s="86"/>
      <c r="BU166" s="86"/>
      <c r="BV166" s="86"/>
      <c r="BW166" s="86"/>
      <c r="BX166" s="86"/>
      <c r="BY166" s="86"/>
      <c r="BZ166" s="86"/>
      <c r="CA166" s="86"/>
    </row>
    <row r="167" spans="43:79" ht="13.5">
      <c r="AQ167" s="92"/>
      <c r="AR167" s="90"/>
      <c r="AS167" s="90"/>
      <c r="AT167" s="90"/>
      <c r="AU167" s="90"/>
      <c r="AV167" s="91"/>
      <c r="AW167" s="91"/>
      <c r="AX167" s="91"/>
      <c r="AY167" s="91"/>
      <c r="AZ167" s="86"/>
      <c r="BA167" s="86"/>
      <c r="BB167" s="86"/>
      <c r="BC167" s="86"/>
      <c r="BD167" s="86"/>
      <c r="BE167" s="86"/>
      <c r="BF167" s="86"/>
      <c r="BG167" s="86"/>
      <c r="BH167" s="86"/>
      <c r="BI167" s="86"/>
      <c r="BJ167" s="86"/>
      <c r="BK167" s="91"/>
      <c r="BL167" s="86"/>
      <c r="BM167" s="86"/>
      <c r="BN167" s="86"/>
      <c r="BO167" s="86"/>
      <c r="BP167" s="86"/>
      <c r="BQ167" s="86"/>
      <c r="BR167" s="86"/>
      <c r="BS167" s="86"/>
      <c r="BT167" s="86"/>
      <c r="BU167" s="86"/>
      <c r="BV167" s="86"/>
      <c r="BW167" s="86"/>
      <c r="BX167" s="86"/>
      <c r="BY167" s="86"/>
      <c r="BZ167" s="86"/>
      <c r="CA167" s="86"/>
    </row>
    <row r="168" spans="43:79" ht="13.5">
      <c r="AQ168" s="92"/>
      <c r="AR168" s="90"/>
      <c r="AS168" s="90"/>
      <c r="AT168" s="90"/>
      <c r="AU168" s="90"/>
      <c r="AV168" s="91"/>
      <c r="AW168" s="91"/>
      <c r="AX168" s="91"/>
      <c r="AY168" s="91"/>
      <c r="AZ168" s="86"/>
      <c r="BA168" s="86"/>
      <c r="BB168" s="86"/>
      <c r="BC168" s="86"/>
      <c r="BD168" s="86"/>
      <c r="BE168" s="86"/>
      <c r="BF168" s="86"/>
      <c r="BG168" s="86"/>
      <c r="BH168" s="86"/>
      <c r="BI168" s="86"/>
      <c r="BJ168" s="86"/>
      <c r="BK168" s="91"/>
      <c r="BL168" s="86"/>
      <c r="BM168" s="86"/>
      <c r="BN168" s="86"/>
      <c r="BO168" s="86"/>
      <c r="BP168" s="86"/>
      <c r="BQ168" s="86"/>
      <c r="BR168" s="86"/>
      <c r="BS168" s="86"/>
      <c r="BT168" s="86"/>
      <c r="BU168" s="86"/>
      <c r="BV168" s="86"/>
      <c r="BW168" s="86"/>
      <c r="BX168" s="86"/>
      <c r="BY168" s="86"/>
      <c r="BZ168" s="86"/>
      <c r="CA168" s="86"/>
    </row>
    <row r="169" spans="43:79" ht="13.5">
      <c r="AQ169" s="92"/>
      <c r="AR169" s="90"/>
      <c r="AS169" s="90"/>
      <c r="AT169" s="90"/>
      <c r="AU169" s="90"/>
      <c r="AV169" s="91"/>
      <c r="AW169" s="91"/>
      <c r="AX169" s="91"/>
      <c r="AY169" s="91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91"/>
      <c r="BL169" s="86"/>
      <c r="BM169" s="86"/>
      <c r="BN169" s="86"/>
      <c r="BO169" s="86"/>
      <c r="BP169" s="86"/>
      <c r="BQ169" s="86"/>
      <c r="BR169" s="86"/>
      <c r="BS169" s="86"/>
      <c r="BT169" s="86"/>
      <c r="BU169" s="86"/>
      <c r="BV169" s="86"/>
      <c r="BW169" s="86"/>
      <c r="BX169" s="86"/>
      <c r="BY169" s="86"/>
      <c r="BZ169" s="86"/>
      <c r="CA169" s="86"/>
    </row>
    <row r="170" spans="43:79" ht="13.5">
      <c r="AQ170" s="92"/>
      <c r="AR170" s="90"/>
      <c r="AS170" s="90"/>
      <c r="AT170" s="90"/>
      <c r="AU170" s="90"/>
      <c r="AV170" s="91"/>
      <c r="AW170" s="91"/>
      <c r="AX170" s="91"/>
      <c r="AY170" s="91"/>
      <c r="AZ170" s="86"/>
      <c r="BA170" s="86"/>
      <c r="BB170" s="86"/>
      <c r="BC170" s="86"/>
      <c r="BD170" s="86"/>
      <c r="BE170" s="86"/>
      <c r="BF170" s="86"/>
      <c r="BG170" s="86"/>
      <c r="BH170" s="86"/>
      <c r="BI170" s="86"/>
      <c r="BJ170" s="86"/>
      <c r="BK170" s="91"/>
      <c r="BL170" s="86"/>
      <c r="BM170" s="86"/>
      <c r="BN170" s="86"/>
      <c r="BO170" s="86"/>
      <c r="BP170" s="86"/>
      <c r="BQ170" s="86"/>
      <c r="BR170" s="86"/>
      <c r="BS170" s="86"/>
      <c r="BT170" s="86"/>
      <c r="BU170" s="86"/>
      <c r="BV170" s="86"/>
      <c r="BW170" s="86"/>
      <c r="BX170" s="86"/>
      <c r="BY170" s="86"/>
      <c r="BZ170" s="86"/>
      <c r="CA170" s="86"/>
    </row>
    <row r="171" spans="43:79" ht="13.5">
      <c r="AQ171" s="92"/>
      <c r="AR171" s="90"/>
      <c r="AS171" s="90"/>
      <c r="AT171" s="90"/>
      <c r="AU171" s="90"/>
      <c r="AV171" s="91"/>
      <c r="AW171" s="91"/>
      <c r="AX171" s="91"/>
      <c r="AY171" s="91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91"/>
      <c r="BL171" s="86"/>
      <c r="BM171" s="86"/>
      <c r="BN171" s="86"/>
      <c r="BO171" s="86"/>
      <c r="BP171" s="86"/>
      <c r="BQ171" s="86"/>
      <c r="BR171" s="86"/>
      <c r="BS171" s="86"/>
      <c r="BT171" s="86"/>
      <c r="BU171" s="86"/>
      <c r="BV171" s="86"/>
      <c r="BW171" s="86"/>
      <c r="BX171" s="86"/>
      <c r="BY171" s="86"/>
      <c r="BZ171" s="86"/>
      <c r="CA171" s="86"/>
    </row>
    <row r="172" spans="43:79" ht="13.5">
      <c r="AQ172" s="92"/>
      <c r="AR172" s="90"/>
      <c r="AS172" s="90"/>
      <c r="AT172" s="90"/>
      <c r="AU172" s="90"/>
      <c r="AV172" s="91"/>
      <c r="AW172" s="91"/>
      <c r="AX172" s="91"/>
      <c r="AY172" s="91"/>
      <c r="AZ172" s="86"/>
      <c r="BA172" s="86"/>
      <c r="BB172" s="86"/>
      <c r="BC172" s="86"/>
      <c r="BD172" s="86"/>
      <c r="BE172" s="86"/>
      <c r="BF172" s="86"/>
      <c r="BG172" s="86"/>
      <c r="BH172" s="86"/>
      <c r="BI172" s="86"/>
      <c r="BJ172" s="86"/>
      <c r="BK172" s="91"/>
      <c r="BL172" s="86"/>
      <c r="BM172" s="86"/>
      <c r="BN172" s="86"/>
      <c r="BO172" s="86"/>
      <c r="BP172" s="86"/>
      <c r="BQ172" s="86"/>
      <c r="BR172" s="86"/>
      <c r="BS172" s="86"/>
      <c r="BT172" s="86"/>
      <c r="BU172" s="86"/>
      <c r="BV172" s="86"/>
      <c r="BW172" s="86"/>
      <c r="BX172" s="86"/>
      <c r="BY172" s="86"/>
      <c r="BZ172" s="86"/>
      <c r="CA172" s="86"/>
    </row>
    <row r="173" spans="43:79" ht="13.5">
      <c r="AQ173" s="92"/>
      <c r="AR173" s="90"/>
      <c r="AS173" s="90"/>
      <c r="AT173" s="90"/>
      <c r="AU173" s="90"/>
      <c r="AV173" s="91"/>
      <c r="AW173" s="91"/>
      <c r="AX173" s="91"/>
      <c r="AY173" s="91"/>
      <c r="AZ173" s="86"/>
      <c r="BA173" s="86"/>
      <c r="BB173" s="86"/>
      <c r="BC173" s="86"/>
      <c r="BD173" s="86"/>
      <c r="BE173" s="86"/>
      <c r="BF173" s="86"/>
      <c r="BG173" s="86"/>
      <c r="BH173" s="86"/>
      <c r="BI173" s="86"/>
      <c r="BJ173" s="86"/>
      <c r="BK173" s="91"/>
      <c r="BL173" s="86"/>
      <c r="BM173" s="86"/>
      <c r="BN173" s="86"/>
      <c r="BO173" s="86"/>
      <c r="BP173" s="86"/>
      <c r="BQ173" s="86"/>
      <c r="BR173" s="86"/>
      <c r="BS173" s="86"/>
      <c r="BT173" s="86"/>
      <c r="BU173" s="86"/>
      <c r="BV173" s="86"/>
      <c r="BW173" s="86"/>
      <c r="BX173" s="86"/>
      <c r="BY173" s="86"/>
      <c r="BZ173" s="86"/>
      <c r="CA173" s="86"/>
    </row>
    <row r="174" spans="43:79" ht="13.5">
      <c r="AQ174" s="92"/>
      <c r="AR174" s="90"/>
      <c r="AS174" s="90"/>
      <c r="AT174" s="90"/>
      <c r="AU174" s="90"/>
      <c r="AV174" s="91"/>
      <c r="AW174" s="91"/>
      <c r="AX174" s="91"/>
      <c r="AY174" s="91"/>
      <c r="AZ174" s="86"/>
      <c r="BA174" s="86"/>
      <c r="BB174" s="86"/>
      <c r="BC174" s="86"/>
      <c r="BD174" s="86"/>
      <c r="BE174" s="86"/>
      <c r="BF174" s="86"/>
      <c r="BG174" s="86"/>
      <c r="BH174" s="86"/>
      <c r="BI174" s="86"/>
      <c r="BJ174" s="86"/>
      <c r="BK174" s="91"/>
      <c r="BL174" s="86"/>
      <c r="BM174" s="86"/>
      <c r="BN174" s="86"/>
      <c r="BO174" s="86"/>
      <c r="BP174" s="86"/>
      <c r="BQ174" s="86"/>
      <c r="BR174" s="86"/>
      <c r="BS174" s="86"/>
      <c r="BT174" s="86"/>
      <c r="BU174" s="86"/>
      <c r="BV174" s="86"/>
      <c r="BW174" s="86"/>
      <c r="BX174" s="86"/>
      <c r="BY174" s="86"/>
      <c r="BZ174" s="86"/>
      <c r="CA174" s="86"/>
    </row>
    <row r="175" spans="43:79" ht="13.5">
      <c r="AQ175" s="92"/>
      <c r="AR175" s="90"/>
      <c r="AS175" s="90"/>
      <c r="AT175" s="90"/>
      <c r="AU175" s="90"/>
      <c r="AV175" s="91"/>
      <c r="AW175" s="91"/>
      <c r="AX175" s="91"/>
      <c r="AY175" s="91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  <c r="BJ175" s="86"/>
      <c r="BK175" s="91"/>
      <c r="BL175" s="86"/>
      <c r="BM175" s="86"/>
      <c r="BN175" s="86"/>
      <c r="BO175" s="86"/>
      <c r="BP175" s="86"/>
      <c r="BQ175" s="86"/>
      <c r="BR175" s="86"/>
      <c r="BS175" s="86"/>
      <c r="BT175" s="86"/>
      <c r="BU175" s="86"/>
      <c r="BV175" s="86"/>
      <c r="BW175" s="86"/>
      <c r="BX175" s="86"/>
      <c r="BY175" s="86"/>
      <c r="BZ175" s="86"/>
      <c r="CA175" s="86"/>
    </row>
    <row r="176" spans="43:79" ht="13.5">
      <c r="AQ176" s="92"/>
      <c r="AR176" s="90"/>
      <c r="AS176" s="90"/>
      <c r="AT176" s="90"/>
      <c r="AU176" s="90"/>
      <c r="AV176" s="91"/>
      <c r="AW176" s="91"/>
      <c r="AX176" s="91"/>
      <c r="AY176" s="91"/>
      <c r="AZ176" s="86"/>
      <c r="BA176" s="86"/>
      <c r="BB176" s="86"/>
      <c r="BC176" s="86"/>
      <c r="BD176" s="86"/>
      <c r="BE176" s="86"/>
      <c r="BF176" s="86"/>
      <c r="BG176" s="86"/>
      <c r="BH176" s="86"/>
      <c r="BI176" s="86"/>
      <c r="BJ176" s="86"/>
      <c r="BK176" s="91"/>
      <c r="BL176" s="86"/>
      <c r="BM176" s="86"/>
      <c r="BN176" s="86"/>
      <c r="BO176" s="86"/>
      <c r="BP176" s="86"/>
      <c r="BQ176" s="86"/>
      <c r="BR176" s="86"/>
      <c r="BS176" s="86"/>
      <c r="BT176" s="86"/>
      <c r="BU176" s="86"/>
      <c r="BV176" s="86"/>
      <c r="BW176" s="86"/>
      <c r="BX176" s="86"/>
      <c r="BY176" s="86"/>
      <c r="BZ176" s="86"/>
      <c r="CA176" s="86"/>
    </row>
    <row r="177" spans="43:79" ht="13.5">
      <c r="AQ177" s="92"/>
      <c r="AR177" s="90"/>
      <c r="AS177" s="90"/>
      <c r="AT177" s="90"/>
      <c r="AU177" s="90"/>
      <c r="AV177" s="91"/>
      <c r="AW177" s="91"/>
      <c r="AX177" s="91"/>
      <c r="AY177" s="91"/>
      <c r="AZ177" s="86"/>
      <c r="BA177" s="86"/>
      <c r="BB177" s="86"/>
      <c r="BC177" s="86"/>
      <c r="BD177" s="86"/>
      <c r="BE177" s="86"/>
      <c r="BF177" s="86"/>
      <c r="BG177" s="86"/>
      <c r="BH177" s="86"/>
      <c r="BI177" s="86"/>
      <c r="BJ177" s="86"/>
      <c r="BK177" s="91"/>
      <c r="BL177" s="86"/>
      <c r="BM177" s="86"/>
      <c r="BN177" s="86"/>
      <c r="BO177" s="86"/>
      <c r="BP177" s="86"/>
      <c r="BQ177" s="86"/>
      <c r="BR177" s="86"/>
      <c r="BS177" s="86"/>
      <c r="BT177" s="86"/>
      <c r="BU177" s="86"/>
      <c r="BV177" s="86"/>
      <c r="BW177" s="86"/>
      <c r="BX177" s="86"/>
      <c r="BY177" s="86"/>
      <c r="BZ177" s="86"/>
      <c r="CA177" s="86"/>
    </row>
    <row r="178" spans="43:79" ht="13.5">
      <c r="AQ178" s="92"/>
      <c r="AR178" s="90"/>
      <c r="AS178" s="90"/>
      <c r="AT178" s="90"/>
      <c r="AU178" s="90"/>
      <c r="AV178" s="91"/>
      <c r="AW178" s="91"/>
      <c r="AX178" s="91"/>
      <c r="AY178" s="91"/>
      <c r="AZ178" s="86"/>
      <c r="BA178" s="86"/>
      <c r="BB178" s="86"/>
      <c r="BC178" s="86"/>
      <c r="BD178" s="86"/>
      <c r="BE178" s="86"/>
      <c r="BF178" s="86"/>
      <c r="BG178" s="86"/>
      <c r="BH178" s="86"/>
      <c r="BI178" s="86"/>
      <c r="BJ178" s="86"/>
      <c r="BK178" s="91"/>
      <c r="BL178" s="86"/>
      <c r="BM178" s="86"/>
      <c r="BN178" s="86"/>
      <c r="BO178" s="86"/>
      <c r="BP178" s="86"/>
      <c r="BQ178" s="86"/>
      <c r="BR178" s="86"/>
      <c r="BS178" s="86"/>
      <c r="BT178" s="86"/>
      <c r="BU178" s="86"/>
      <c r="BV178" s="86"/>
      <c r="BW178" s="86"/>
      <c r="BX178" s="86"/>
      <c r="BY178" s="86"/>
      <c r="BZ178" s="86"/>
      <c r="CA178" s="86"/>
    </row>
    <row r="179" spans="43:79" ht="13.5">
      <c r="AQ179" s="92"/>
      <c r="AR179" s="90"/>
      <c r="AS179" s="90"/>
      <c r="AT179" s="90"/>
      <c r="AU179" s="90"/>
      <c r="AV179" s="91"/>
      <c r="AW179" s="91"/>
      <c r="AX179" s="91"/>
      <c r="AY179" s="91"/>
      <c r="AZ179" s="86"/>
      <c r="BA179" s="86"/>
      <c r="BB179" s="86"/>
      <c r="BC179" s="86"/>
      <c r="BD179" s="86"/>
      <c r="BE179" s="86"/>
      <c r="BF179" s="86"/>
      <c r="BG179" s="86"/>
      <c r="BH179" s="86"/>
      <c r="BI179" s="86"/>
      <c r="BJ179" s="86"/>
      <c r="BK179" s="91"/>
      <c r="BL179" s="86"/>
      <c r="BM179" s="86"/>
      <c r="BN179" s="86"/>
      <c r="BO179" s="86"/>
      <c r="BP179" s="86"/>
      <c r="BQ179" s="86"/>
      <c r="BR179" s="86"/>
      <c r="BS179" s="86"/>
      <c r="BT179" s="86"/>
      <c r="BU179" s="86"/>
      <c r="BV179" s="86"/>
      <c r="BW179" s="86"/>
      <c r="BX179" s="86"/>
      <c r="BY179" s="86"/>
      <c r="BZ179" s="86"/>
      <c r="CA179" s="86"/>
    </row>
    <row r="180" spans="43:79" ht="13.5">
      <c r="AQ180" s="92"/>
      <c r="AR180" s="90"/>
      <c r="AS180" s="90"/>
      <c r="AT180" s="90"/>
      <c r="AU180" s="90"/>
      <c r="AV180" s="91"/>
      <c r="AW180" s="91"/>
      <c r="AX180" s="91"/>
      <c r="AY180" s="91"/>
      <c r="AZ180" s="86"/>
      <c r="BA180" s="86"/>
      <c r="BB180" s="86"/>
      <c r="BC180" s="86"/>
      <c r="BD180" s="86"/>
      <c r="BE180" s="86"/>
      <c r="BF180" s="86"/>
      <c r="BG180" s="86"/>
      <c r="BH180" s="86"/>
      <c r="BI180" s="86"/>
      <c r="BJ180" s="86"/>
      <c r="BK180" s="91"/>
      <c r="BL180" s="86"/>
      <c r="BM180" s="86"/>
      <c r="BN180" s="86"/>
      <c r="BO180" s="86"/>
      <c r="BP180" s="86"/>
      <c r="BQ180" s="86"/>
      <c r="BR180" s="86"/>
      <c r="BS180" s="86"/>
      <c r="BT180" s="86"/>
      <c r="BU180" s="86"/>
      <c r="BV180" s="86"/>
      <c r="BW180" s="86"/>
      <c r="BX180" s="86"/>
      <c r="BY180" s="86"/>
      <c r="BZ180" s="86"/>
      <c r="CA180" s="86"/>
    </row>
    <row r="181" spans="43:79" ht="13.5">
      <c r="AQ181" s="92"/>
      <c r="AR181" s="90"/>
      <c r="AS181" s="90"/>
      <c r="AT181" s="90"/>
      <c r="AU181" s="90"/>
      <c r="AV181" s="91"/>
      <c r="AW181" s="91"/>
      <c r="AX181" s="91"/>
      <c r="AY181" s="91"/>
      <c r="AZ181" s="86"/>
      <c r="BA181" s="86"/>
      <c r="BB181" s="86"/>
      <c r="BC181" s="86"/>
      <c r="BD181" s="86"/>
      <c r="BE181" s="86"/>
      <c r="BF181" s="86"/>
      <c r="BG181" s="86"/>
      <c r="BH181" s="86"/>
      <c r="BI181" s="86"/>
      <c r="BJ181" s="86"/>
      <c r="BK181" s="91"/>
      <c r="BL181" s="86"/>
      <c r="BM181" s="86"/>
      <c r="BN181" s="86"/>
      <c r="BO181" s="86"/>
      <c r="BP181" s="86"/>
      <c r="BQ181" s="86"/>
      <c r="BR181" s="86"/>
      <c r="BS181" s="86"/>
      <c r="BT181" s="86"/>
      <c r="BU181" s="86"/>
      <c r="BV181" s="86"/>
      <c r="BW181" s="86"/>
      <c r="BX181" s="86"/>
      <c r="BY181" s="86"/>
      <c r="BZ181" s="86"/>
      <c r="CA181" s="86"/>
    </row>
    <row r="182" spans="43:79" ht="13.5">
      <c r="AQ182" s="92"/>
      <c r="AR182" s="90"/>
      <c r="AS182" s="90"/>
      <c r="AT182" s="90"/>
      <c r="AU182" s="90"/>
      <c r="AV182" s="91"/>
      <c r="AW182" s="91"/>
      <c r="AX182" s="91"/>
      <c r="AY182" s="91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  <c r="BK182" s="91"/>
      <c r="BL182" s="86"/>
      <c r="BM182" s="86"/>
      <c r="BN182" s="86"/>
      <c r="BO182" s="86"/>
      <c r="BP182" s="86"/>
      <c r="BQ182" s="86"/>
      <c r="BR182" s="86"/>
      <c r="BS182" s="86"/>
      <c r="BT182" s="86"/>
      <c r="BU182" s="86"/>
      <c r="BV182" s="86"/>
      <c r="BW182" s="86"/>
      <c r="BX182" s="86"/>
      <c r="BY182" s="86"/>
      <c r="BZ182" s="86"/>
      <c r="CA182" s="86"/>
    </row>
    <row r="183" spans="43:79" ht="13.5">
      <c r="AQ183" s="92"/>
      <c r="AR183" s="91"/>
      <c r="AS183" s="91"/>
      <c r="AT183" s="91"/>
      <c r="AU183" s="91"/>
      <c r="AV183" s="91"/>
      <c r="AW183" s="91"/>
      <c r="AX183" s="91"/>
      <c r="AY183" s="91"/>
      <c r="AZ183" s="86"/>
      <c r="BA183" s="86"/>
      <c r="BB183" s="86"/>
      <c r="BC183" s="86"/>
      <c r="BD183" s="86"/>
      <c r="BE183" s="86"/>
      <c r="BF183" s="86"/>
      <c r="BG183" s="86"/>
      <c r="BH183" s="86"/>
      <c r="BI183" s="86"/>
      <c r="BJ183" s="86"/>
      <c r="BK183" s="91"/>
      <c r="BL183" s="86"/>
      <c r="BM183" s="86"/>
      <c r="BN183" s="86"/>
      <c r="BO183" s="86"/>
      <c r="BP183" s="86"/>
      <c r="BQ183" s="86"/>
      <c r="BR183" s="86"/>
      <c r="BS183" s="86"/>
      <c r="BT183" s="86"/>
      <c r="BU183" s="86"/>
      <c r="BV183" s="86"/>
      <c r="BW183" s="86"/>
      <c r="BX183" s="86"/>
      <c r="BY183" s="86"/>
      <c r="BZ183" s="86"/>
      <c r="CA183" s="86"/>
    </row>
    <row r="184" spans="43:79" ht="13.5">
      <c r="AQ184" s="92"/>
      <c r="AR184" s="91"/>
      <c r="AS184" s="91"/>
      <c r="AT184" s="91"/>
      <c r="AU184" s="91"/>
      <c r="AV184" s="91"/>
      <c r="AW184" s="91"/>
      <c r="AX184" s="91"/>
      <c r="AY184" s="91"/>
      <c r="AZ184" s="86"/>
      <c r="BA184" s="86"/>
      <c r="BB184" s="86"/>
      <c r="BC184" s="86"/>
      <c r="BD184" s="86"/>
      <c r="BE184" s="86"/>
      <c r="BF184" s="86"/>
      <c r="BG184" s="86"/>
      <c r="BH184" s="86"/>
      <c r="BI184" s="86"/>
      <c r="BJ184" s="86"/>
      <c r="BK184" s="91"/>
      <c r="BL184" s="86"/>
      <c r="BM184" s="86"/>
      <c r="BN184" s="86"/>
      <c r="BO184" s="86"/>
      <c r="BP184" s="86"/>
      <c r="BQ184" s="86"/>
      <c r="BR184" s="86"/>
      <c r="BS184" s="86"/>
      <c r="BT184" s="86"/>
      <c r="BU184" s="86"/>
      <c r="BV184" s="86"/>
      <c r="BW184" s="86"/>
      <c r="BX184" s="86"/>
      <c r="BY184" s="86"/>
      <c r="BZ184" s="86"/>
      <c r="CA184" s="86"/>
    </row>
    <row r="185" spans="43:79" ht="13.5">
      <c r="AQ185" s="92"/>
      <c r="AR185" s="91"/>
      <c r="AS185" s="91"/>
      <c r="AT185" s="91"/>
      <c r="AU185" s="91"/>
      <c r="AV185" s="91"/>
      <c r="AW185" s="91"/>
      <c r="AX185" s="91"/>
      <c r="AY185" s="91"/>
      <c r="AZ185" s="86"/>
      <c r="BA185" s="86"/>
      <c r="BB185" s="86"/>
      <c r="BC185" s="86"/>
      <c r="BD185" s="86"/>
      <c r="BE185" s="86"/>
      <c r="BF185" s="86"/>
      <c r="BG185" s="86"/>
      <c r="BH185" s="86"/>
      <c r="BI185" s="86"/>
      <c r="BJ185" s="86"/>
      <c r="BK185" s="91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  <c r="BV185" s="86"/>
      <c r="BW185" s="86"/>
      <c r="BX185" s="86"/>
      <c r="BY185" s="86"/>
      <c r="BZ185" s="86"/>
      <c r="CA185" s="86"/>
    </row>
    <row r="186" spans="43:79" ht="13.5">
      <c r="AQ186" s="92"/>
      <c r="AR186" s="91"/>
      <c r="AS186" s="91"/>
      <c r="AT186" s="91"/>
      <c r="AU186" s="91"/>
      <c r="AV186" s="91"/>
      <c r="AW186" s="91"/>
      <c r="AX186" s="91"/>
      <c r="AY186" s="91"/>
      <c r="AZ186" s="86"/>
      <c r="BA186" s="86"/>
      <c r="BB186" s="86"/>
      <c r="BC186" s="86"/>
      <c r="BD186" s="86"/>
      <c r="BE186" s="86"/>
      <c r="BF186" s="86"/>
      <c r="BG186" s="86"/>
      <c r="BH186" s="86"/>
      <c r="BI186" s="86"/>
      <c r="BJ186" s="86"/>
      <c r="BK186" s="91"/>
      <c r="BL186" s="86"/>
      <c r="BM186" s="86"/>
      <c r="BN186" s="86"/>
      <c r="BO186" s="86"/>
      <c r="BP186" s="86"/>
      <c r="BQ186" s="86"/>
      <c r="BR186" s="86"/>
      <c r="BS186" s="86"/>
      <c r="BT186" s="86"/>
      <c r="BU186" s="86"/>
      <c r="BV186" s="86"/>
      <c r="BW186" s="86"/>
      <c r="BX186" s="86"/>
      <c r="BY186" s="86"/>
      <c r="BZ186" s="86"/>
      <c r="CA186" s="86"/>
    </row>
    <row r="187" spans="43:79" ht="13.5">
      <c r="AQ187" s="92"/>
      <c r="AR187" s="91"/>
      <c r="AS187" s="91"/>
      <c r="AT187" s="91"/>
      <c r="AU187" s="91"/>
      <c r="AV187" s="91"/>
      <c r="AW187" s="91"/>
      <c r="AX187" s="91"/>
      <c r="AY187" s="91"/>
      <c r="AZ187" s="86"/>
      <c r="BA187" s="86"/>
      <c r="BB187" s="86"/>
      <c r="BC187" s="86"/>
      <c r="BD187" s="86"/>
      <c r="BE187" s="86"/>
      <c r="BF187" s="86"/>
      <c r="BG187" s="86"/>
      <c r="BH187" s="86"/>
      <c r="BI187" s="86"/>
      <c r="BJ187" s="86"/>
      <c r="BK187" s="91"/>
      <c r="BL187" s="86"/>
      <c r="BM187" s="86"/>
      <c r="BN187" s="86"/>
      <c r="BO187" s="86"/>
      <c r="BP187" s="86"/>
      <c r="BQ187" s="86"/>
      <c r="BR187" s="86"/>
      <c r="BS187" s="86"/>
      <c r="BT187" s="86"/>
      <c r="BU187" s="86"/>
      <c r="BV187" s="86"/>
      <c r="BW187" s="86"/>
      <c r="BX187" s="86"/>
      <c r="BY187" s="86"/>
      <c r="BZ187" s="86"/>
      <c r="CA187" s="86"/>
    </row>
    <row r="188" spans="43:79" ht="13.5">
      <c r="AQ188" s="92"/>
      <c r="AR188" s="91"/>
      <c r="AS188" s="91"/>
      <c r="AT188" s="91"/>
      <c r="AU188" s="91"/>
      <c r="AV188" s="91"/>
      <c r="AW188" s="91"/>
      <c r="AX188" s="91"/>
      <c r="AY188" s="91"/>
      <c r="AZ188" s="86"/>
      <c r="BA188" s="86"/>
      <c r="BB188" s="86"/>
      <c r="BC188" s="86"/>
      <c r="BD188" s="86"/>
      <c r="BE188" s="86"/>
      <c r="BF188" s="86"/>
      <c r="BG188" s="86"/>
      <c r="BH188" s="86"/>
      <c r="BI188" s="86"/>
      <c r="BJ188" s="86"/>
      <c r="BK188" s="91"/>
      <c r="BL188" s="86"/>
      <c r="BM188" s="86"/>
      <c r="BN188" s="86"/>
      <c r="BO188" s="86"/>
      <c r="BP188" s="86"/>
      <c r="BQ188" s="86"/>
      <c r="BR188" s="86"/>
      <c r="BS188" s="86"/>
      <c r="BT188" s="86"/>
      <c r="BU188" s="86"/>
      <c r="BV188" s="86"/>
      <c r="BW188" s="86"/>
      <c r="BX188" s="86"/>
      <c r="BY188" s="86"/>
      <c r="BZ188" s="86"/>
      <c r="CA188" s="86"/>
    </row>
    <row r="189" spans="43:79" ht="13.5">
      <c r="AQ189" s="92"/>
      <c r="AR189" s="91"/>
      <c r="AS189" s="91"/>
      <c r="AT189" s="91"/>
      <c r="AU189" s="91"/>
      <c r="AV189" s="91"/>
      <c r="AW189" s="91"/>
      <c r="AX189" s="91"/>
      <c r="AY189" s="91"/>
      <c r="AZ189" s="86"/>
      <c r="BA189" s="86"/>
      <c r="BB189" s="86"/>
      <c r="BC189" s="86"/>
      <c r="BD189" s="86"/>
      <c r="BE189" s="86"/>
      <c r="BF189" s="86"/>
      <c r="BG189" s="86"/>
      <c r="BH189" s="86"/>
      <c r="BI189" s="86"/>
      <c r="BJ189" s="86"/>
      <c r="BK189" s="91"/>
      <c r="BL189" s="86"/>
      <c r="BM189" s="86"/>
      <c r="BN189" s="86"/>
      <c r="BO189" s="86"/>
      <c r="BP189" s="86"/>
      <c r="BQ189" s="86"/>
      <c r="BR189" s="86"/>
      <c r="BS189" s="86"/>
      <c r="BT189" s="86"/>
      <c r="BU189" s="86"/>
      <c r="BV189" s="86"/>
      <c r="BW189" s="86"/>
      <c r="BX189" s="86"/>
      <c r="BY189" s="86"/>
      <c r="BZ189" s="86"/>
      <c r="CA189" s="86"/>
    </row>
    <row r="190" spans="43:79" ht="13.5">
      <c r="AQ190" s="92"/>
      <c r="AR190" s="91"/>
      <c r="AS190" s="91"/>
      <c r="AT190" s="91"/>
      <c r="AU190" s="91"/>
      <c r="AV190" s="91"/>
      <c r="AW190" s="91"/>
      <c r="AX190" s="91"/>
      <c r="AY190" s="91"/>
      <c r="AZ190" s="86"/>
      <c r="BA190" s="86"/>
      <c r="BB190" s="86"/>
      <c r="BC190" s="86"/>
      <c r="BD190" s="86"/>
      <c r="BE190" s="86"/>
      <c r="BF190" s="86"/>
      <c r="BG190" s="86"/>
      <c r="BH190" s="86"/>
      <c r="BI190" s="86"/>
      <c r="BJ190" s="86"/>
      <c r="BK190" s="91"/>
      <c r="BL190" s="86"/>
      <c r="BM190" s="86"/>
      <c r="BN190" s="86"/>
      <c r="BO190" s="86"/>
      <c r="BP190" s="86"/>
      <c r="BQ190" s="86"/>
      <c r="BR190" s="86"/>
      <c r="BS190" s="86"/>
      <c r="BT190" s="86"/>
      <c r="BU190" s="86"/>
      <c r="BV190" s="86"/>
      <c r="BW190" s="86"/>
      <c r="BX190" s="86"/>
      <c r="BY190" s="86"/>
      <c r="BZ190" s="86"/>
      <c r="CA190" s="86"/>
    </row>
    <row r="191" spans="43:79" ht="13.5">
      <c r="AQ191" s="92"/>
      <c r="AR191" s="91"/>
      <c r="AS191" s="91"/>
      <c r="AT191" s="91"/>
      <c r="AU191" s="91"/>
      <c r="AV191" s="91"/>
      <c r="AW191" s="91"/>
      <c r="AX191" s="91"/>
      <c r="AY191" s="91"/>
      <c r="AZ191" s="86"/>
      <c r="BA191" s="86"/>
      <c r="BB191" s="86"/>
      <c r="BC191" s="86"/>
      <c r="BD191" s="86"/>
      <c r="BE191" s="86"/>
      <c r="BF191" s="86"/>
      <c r="BG191" s="86"/>
      <c r="BH191" s="86"/>
      <c r="BI191" s="86"/>
      <c r="BJ191" s="86"/>
      <c r="BK191" s="91"/>
      <c r="BL191" s="86"/>
      <c r="BM191" s="86"/>
      <c r="BN191" s="86"/>
      <c r="BO191" s="86"/>
      <c r="BP191" s="86"/>
      <c r="BQ191" s="86"/>
      <c r="BR191" s="86"/>
      <c r="BS191" s="86"/>
      <c r="BT191" s="86"/>
      <c r="BU191" s="86"/>
      <c r="BV191" s="86"/>
      <c r="BW191" s="86"/>
      <c r="BX191" s="86"/>
      <c r="BY191" s="86"/>
      <c r="BZ191" s="86"/>
      <c r="CA191" s="86"/>
    </row>
    <row r="192" spans="43:79" ht="13.5">
      <c r="AQ192" s="92"/>
      <c r="AR192" s="91"/>
      <c r="AS192" s="91"/>
      <c r="AT192" s="91"/>
      <c r="AU192" s="91"/>
      <c r="AV192" s="91"/>
      <c r="AW192" s="91"/>
      <c r="AX192" s="91"/>
      <c r="AY192" s="91"/>
      <c r="AZ192" s="86"/>
      <c r="BA192" s="86"/>
      <c r="BB192" s="86"/>
      <c r="BC192" s="86"/>
      <c r="BD192" s="86"/>
      <c r="BE192" s="86"/>
      <c r="BF192" s="86"/>
      <c r="BG192" s="86"/>
      <c r="BH192" s="86"/>
      <c r="BI192" s="86"/>
      <c r="BJ192" s="86"/>
      <c r="BK192" s="91"/>
      <c r="BL192" s="86"/>
      <c r="BM192" s="86"/>
      <c r="BN192" s="86"/>
      <c r="BO192" s="86"/>
      <c r="BP192" s="86"/>
      <c r="BQ192" s="86"/>
      <c r="BR192" s="86"/>
      <c r="BS192" s="86"/>
      <c r="BT192" s="86"/>
      <c r="BU192" s="86"/>
      <c r="BV192" s="86"/>
      <c r="BW192" s="86"/>
      <c r="BX192" s="86"/>
      <c r="BY192" s="86"/>
      <c r="BZ192" s="86"/>
      <c r="CA192" s="86"/>
    </row>
    <row r="193" spans="43:79" ht="13.5">
      <c r="AQ193" s="92"/>
      <c r="AR193" s="91"/>
      <c r="AS193" s="91"/>
      <c r="AT193" s="91"/>
      <c r="AU193" s="91"/>
      <c r="AV193" s="91"/>
      <c r="AW193" s="91"/>
      <c r="AX193" s="91"/>
      <c r="AY193" s="91"/>
      <c r="AZ193" s="86"/>
      <c r="BA193" s="86"/>
      <c r="BB193" s="86"/>
      <c r="BC193" s="86"/>
      <c r="BD193" s="86"/>
      <c r="BE193" s="86"/>
      <c r="BF193" s="86"/>
      <c r="BG193" s="86"/>
      <c r="BH193" s="86"/>
      <c r="BI193" s="86"/>
      <c r="BJ193" s="86"/>
      <c r="BK193" s="91"/>
      <c r="BL193" s="86"/>
      <c r="BM193" s="86"/>
      <c r="BN193" s="86"/>
      <c r="BO193" s="86"/>
      <c r="BP193" s="86"/>
      <c r="BQ193" s="86"/>
      <c r="BR193" s="86"/>
      <c r="BS193" s="86"/>
      <c r="BT193" s="86"/>
      <c r="BU193" s="86"/>
      <c r="BV193" s="86"/>
      <c r="BW193" s="86"/>
      <c r="BX193" s="86"/>
      <c r="BY193" s="86"/>
      <c r="BZ193" s="86"/>
      <c r="CA193" s="86"/>
    </row>
    <row r="194" spans="43:79" ht="13.5">
      <c r="AQ194" s="92"/>
      <c r="AR194" s="91"/>
      <c r="AS194" s="91"/>
      <c r="AT194" s="91"/>
      <c r="AU194" s="91"/>
      <c r="AV194" s="91"/>
      <c r="AW194" s="91"/>
      <c r="AX194" s="91"/>
      <c r="AY194" s="91"/>
      <c r="AZ194" s="86"/>
      <c r="BA194" s="86"/>
      <c r="BB194" s="86"/>
      <c r="BC194" s="86"/>
      <c r="BD194" s="86"/>
      <c r="BE194" s="86"/>
      <c r="BF194" s="86"/>
      <c r="BG194" s="86"/>
      <c r="BH194" s="86"/>
      <c r="BI194" s="86"/>
      <c r="BJ194" s="86"/>
      <c r="BK194" s="91"/>
      <c r="BL194" s="86"/>
      <c r="BM194" s="86"/>
      <c r="BN194" s="86"/>
      <c r="BO194" s="86"/>
      <c r="BP194" s="86"/>
      <c r="BQ194" s="86"/>
      <c r="BR194" s="86"/>
      <c r="BS194" s="86"/>
      <c r="BT194" s="86"/>
      <c r="BU194" s="86"/>
      <c r="BV194" s="86"/>
      <c r="BW194" s="86"/>
      <c r="BX194" s="86"/>
      <c r="BY194" s="86"/>
      <c r="BZ194" s="86"/>
      <c r="CA194" s="86"/>
    </row>
    <row r="195" spans="43:79" ht="13.5">
      <c r="AQ195" s="92"/>
      <c r="AR195" s="91"/>
      <c r="AS195" s="91"/>
      <c r="AT195" s="91"/>
      <c r="AU195" s="91"/>
      <c r="AV195" s="91"/>
      <c r="AW195" s="91"/>
      <c r="AX195" s="91"/>
      <c r="AY195" s="91"/>
      <c r="AZ195" s="86"/>
      <c r="BA195" s="86"/>
      <c r="BB195" s="86"/>
      <c r="BC195" s="86"/>
      <c r="BD195" s="86"/>
      <c r="BE195" s="86"/>
      <c r="BF195" s="86"/>
      <c r="BG195" s="86"/>
      <c r="BH195" s="86"/>
      <c r="BI195" s="86"/>
      <c r="BJ195" s="86"/>
      <c r="BK195" s="91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/>
      <c r="BV195" s="86"/>
      <c r="BW195" s="86"/>
      <c r="BX195" s="86"/>
      <c r="BY195" s="86"/>
      <c r="BZ195" s="86"/>
      <c r="CA195" s="86"/>
    </row>
    <row r="196" spans="43:79" ht="13.5">
      <c r="AQ196" s="92"/>
      <c r="AR196" s="91"/>
      <c r="AS196" s="91"/>
      <c r="AT196" s="91"/>
      <c r="AU196" s="91"/>
      <c r="AV196" s="91"/>
      <c r="AW196" s="91"/>
      <c r="AX196" s="91"/>
      <c r="AY196" s="91"/>
      <c r="AZ196" s="86"/>
      <c r="BA196" s="86"/>
      <c r="BB196" s="86"/>
      <c r="BC196" s="86"/>
      <c r="BD196" s="86"/>
      <c r="BE196" s="86"/>
      <c r="BF196" s="86"/>
      <c r="BG196" s="86"/>
      <c r="BH196" s="86"/>
      <c r="BI196" s="86"/>
      <c r="BJ196" s="86"/>
      <c r="BK196" s="91"/>
      <c r="BL196" s="86"/>
      <c r="BM196" s="86"/>
      <c r="BN196" s="86"/>
      <c r="BO196" s="86"/>
      <c r="BP196" s="86"/>
      <c r="BQ196" s="86"/>
      <c r="BR196" s="86"/>
      <c r="BS196" s="86"/>
      <c r="BT196" s="86"/>
      <c r="BU196" s="86"/>
      <c r="BV196" s="86"/>
      <c r="BW196" s="86"/>
      <c r="BX196" s="86"/>
      <c r="BY196" s="86"/>
      <c r="BZ196" s="86"/>
      <c r="CA196" s="86"/>
    </row>
    <row r="197" spans="43:79" ht="13.5">
      <c r="AQ197" s="92"/>
      <c r="AR197" s="91"/>
      <c r="AS197" s="91"/>
      <c r="AT197" s="91"/>
      <c r="AU197" s="91"/>
      <c r="AV197" s="91"/>
      <c r="AW197" s="91"/>
      <c r="AX197" s="91"/>
      <c r="AY197" s="91"/>
      <c r="AZ197" s="86"/>
      <c r="BA197" s="86"/>
      <c r="BB197" s="86"/>
      <c r="BC197" s="86"/>
      <c r="BD197" s="86"/>
      <c r="BE197" s="86"/>
      <c r="BF197" s="86"/>
      <c r="BG197" s="86"/>
      <c r="BH197" s="86"/>
      <c r="BI197" s="86"/>
      <c r="BJ197" s="86"/>
      <c r="BK197" s="91"/>
      <c r="BL197" s="86"/>
      <c r="BM197" s="86"/>
      <c r="BN197" s="86"/>
      <c r="BO197" s="86"/>
      <c r="BP197" s="86"/>
      <c r="BQ197" s="86"/>
      <c r="BR197" s="86"/>
      <c r="BS197" s="86"/>
      <c r="BT197" s="86"/>
      <c r="BU197" s="86"/>
      <c r="BV197" s="86"/>
      <c r="BW197" s="86"/>
      <c r="BX197" s="86"/>
      <c r="BY197" s="86"/>
      <c r="BZ197" s="86"/>
      <c r="CA197" s="86"/>
    </row>
    <row r="198" spans="43:79" ht="13.5">
      <c r="AQ198" s="92"/>
      <c r="AR198" s="91"/>
      <c r="AS198" s="91"/>
      <c r="AT198" s="91"/>
      <c r="AU198" s="91"/>
      <c r="AV198" s="91"/>
      <c r="AW198" s="91"/>
      <c r="AX198" s="91"/>
      <c r="AY198" s="91"/>
      <c r="AZ198" s="86"/>
      <c r="BA198" s="86"/>
      <c r="BB198" s="86"/>
      <c r="BC198" s="86"/>
      <c r="BD198" s="86"/>
      <c r="BE198" s="86"/>
      <c r="BF198" s="86"/>
      <c r="BG198" s="86"/>
      <c r="BH198" s="86"/>
      <c r="BI198" s="86"/>
      <c r="BJ198" s="86"/>
      <c r="BK198" s="91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/>
      <c r="BV198" s="86"/>
      <c r="BW198" s="86"/>
      <c r="BX198" s="86"/>
      <c r="BY198" s="86"/>
      <c r="BZ198" s="86"/>
      <c r="CA198" s="86"/>
    </row>
    <row r="199" spans="43:79" ht="13.5">
      <c r="AQ199" s="92"/>
      <c r="AR199" s="91"/>
      <c r="AS199" s="91"/>
      <c r="AT199" s="91"/>
      <c r="AU199" s="91"/>
      <c r="AV199" s="91"/>
      <c r="AW199" s="91"/>
      <c r="AX199" s="91"/>
      <c r="AY199" s="91"/>
      <c r="AZ199" s="86"/>
      <c r="BA199" s="86"/>
      <c r="BB199" s="86"/>
      <c r="BC199" s="86"/>
      <c r="BD199" s="86"/>
      <c r="BE199" s="86"/>
      <c r="BF199" s="86"/>
      <c r="BG199" s="86"/>
      <c r="BH199" s="86"/>
      <c r="BI199" s="86"/>
      <c r="BJ199" s="86"/>
      <c r="BK199" s="91"/>
      <c r="BL199" s="86"/>
      <c r="BM199" s="86"/>
      <c r="BN199" s="86"/>
      <c r="BO199" s="86"/>
      <c r="BP199" s="86"/>
      <c r="BQ199" s="86"/>
      <c r="BR199" s="86"/>
      <c r="BS199" s="86"/>
      <c r="BT199" s="86"/>
      <c r="BU199" s="86"/>
      <c r="BV199" s="86"/>
      <c r="BW199" s="86"/>
      <c r="BX199" s="86"/>
      <c r="BY199" s="86"/>
      <c r="BZ199" s="86"/>
      <c r="CA199" s="86"/>
    </row>
    <row r="200" spans="43:79" ht="13.5">
      <c r="AQ200" s="92"/>
      <c r="AR200" s="91"/>
      <c r="AS200" s="91"/>
      <c r="AT200" s="91"/>
      <c r="AU200" s="91"/>
      <c r="AV200" s="91"/>
      <c r="AW200" s="91"/>
      <c r="AX200" s="91"/>
      <c r="AY200" s="91"/>
      <c r="AZ200" s="86"/>
      <c r="BA200" s="86"/>
      <c r="BB200" s="86"/>
      <c r="BC200" s="86"/>
      <c r="BD200" s="86"/>
      <c r="BE200" s="86"/>
      <c r="BF200" s="86"/>
      <c r="BG200" s="86"/>
      <c r="BH200" s="86"/>
      <c r="BI200" s="86"/>
      <c r="BJ200" s="86"/>
      <c r="BK200" s="91"/>
      <c r="BL200" s="86"/>
      <c r="BM200" s="86"/>
      <c r="BN200" s="86"/>
      <c r="BO200" s="86"/>
      <c r="BP200" s="86"/>
      <c r="BQ200" s="86"/>
      <c r="BR200" s="86"/>
      <c r="BS200" s="86"/>
      <c r="BT200" s="86"/>
      <c r="BU200" s="86"/>
      <c r="BV200" s="86"/>
      <c r="BW200" s="86"/>
      <c r="BX200" s="86"/>
      <c r="BY200" s="86"/>
      <c r="BZ200" s="86"/>
      <c r="CA200" s="86"/>
    </row>
    <row r="201" spans="43:79" ht="13.5">
      <c r="AQ201" s="92"/>
      <c r="AR201" s="91"/>
      <c r="AS201" s="91"/>
      <c r="AT201" s="91"/>
      <c r="AU201" s="91"/>
      <c r="AV201" s="91"/>
      <c r="AW201" s="91"/>
      <c r="AX201" s="91"/>
      <c r="AY201" s="91"/>
      <c r="AZ201" s="86"/>
      <c r="BA201" s="86"/>
      <c r="BB201" s="86"/>
      <c r="BC201" s="86"/>
      <c r="BD201" s="86"/>
      <c r="BE201" s="86"/>
      <c r="BF201" s="86"/>
      <c r="BG201" s="86"/>
      <c r="BH201" s="86"/>
      <c r="BI201" s="86"/>
      <c r="BJ201" s="86"/>
      <c r="BK201" s="91"/>
      <c r="BL201" s="86"/>
      <c r="BM201" s="86"/>
      <c r="BN201" s="86"/>
      <c r="BO201" s="86"/>
      <c r="BP201" s="86"/>
      <c r="BQ201" s="86"/>
      <c r="BR201" s="86"/>
      <c r="BS201" s="86"/>
      <c r="BT201" s="86"/>
      <c r="BU201" s="86"/>
      <c r="BV201" s="86"/>
      <c r="BW201" s="86"/>
      <c r="BX201" s="86"/>
      <c r="BY201" s="86"/>
      <c r="BZ201" s="86"/>
      <c r="CA201" s="86"/>
    </row>
    <row r="202" spans="43:79" ht="13.5">
      <c r="AQ202" s="92"/>
      <c r="AR202" s="91"/>
      <c r="AS202" s="91"/>
      <c r="AT202" s="91"/>
      <c r="AU202" s="91"/>
      <c r="AV202" s="91"/>
      <c r="AW202" s="91"/>
      <c r="AX202" s="91"/>
      <c r="AY202" s="91"/>
      <c r="AZ202" s="86"/>
      <c r="BA202" s="86"/>
      <c r="BB202" s="86"/>
      <c r="BC202" s="86"/>
      <c r="BD202" s="86"/>
      <c r="BE202" s="86"/>
      <c r="BF202" s="86"/>
      <c r="BG202" s="86"/>
      <c r="BH202" s="86"/>
      <c r="BI202" s="86"/>
      <c r="BJ202" s="86"/>
      <c r="BK202" s="91"/>
      <c r="BL202" s="86"/>
      <c r="BM202" s="86"/>
      <c r="BN202" s="86"/>
      <c r="BO202" s="86"/>
      <c r="BP202" s="86"/>
      <c r="BQ202" s="86"/>
      <c r="BR202" s="86"/>
      <c r="BS202" s="86"/>
      <c r="BT202" s="86"/>
      <c r="BU202" s="86"/>
      <c r="BV202" s="86"/>
      <c r="BW202" s="86"/>
      <c r="BX202" s="86"/>
      <c r="BY202" s="86"/>
      <c r="BZ202" s="86"/>
      <c r="CA202" s="86"/>
    </row>
    <row r="203" spans="43:79" ht="13.5">
      <c r="AQ203" s="92"/>
      <c r="AR203" s="91"/>
      <c r="AS203" s="91"/>
      <c r="AT203" s="91"/>
      <c r="AU203" s="91"/>
      <c r="AV203" s="91"/>
      <c r="AW203" s="91"/>
      <c r="AX203" s="91"/>
      <c r="AY203" s="91"/>
      <c r="AZ203" s="86"/>
      <c r="BA203" s="86"/>
      <c r="BB203" s="86"/>
      <c r="BC203" s="86"/>
      <c r="BD203" s="86"/>
      <c r="BE203" s="86"/>
      <c r="BF203" s="86"/>
      <c r="BG203" s="86"/>
      <c r="BH203" s="86"/>
      <c r="BI203" s="86"/>
      <c r="BJ203" s="86"/>
      <c r="BK203" s="91"/>
      <c r="BL203" s="86"/>
      <c r="BM203" s="86"/>
      <c r="BN203" s="86"/>
      <c r="BO203" s="86"/>
      <c r="BP203" s="86"/>
      <c r="BQ203" s="86"/>
      <c r="BR203" s="86"/>
      <c r="BS203" s="86"/>
      <c r="BT203" s="86"/>
      <c r="BU203" s="86"/>
      <c r="BV203" s="86"/>
      <c r="BW203" s="86"/>
      <c r="BX203" s="86"/>
      <c r="BY203" s="86"/>
      <c r="BZ203" s="86"/>
      <c r="CA203" s="86"/>
    </row>
    <row r="204" spans="43:79" ht="13.5">
      <c r="AQ204" s="92"/>
      <c r="AR204" s="91"/>
      <c r="AS204" s="91"/>
      <c r="AT204" s="91"/>
      <c r="AU204" s="91"/>
      <c r="AV204" s="91"/>
      <c r="AW204" s="91"/>
      <c r="AX204" s="91"/>
      <c r="AY204" s="91"/>
      <c r="AZ204" s="86"/>
      <c r="BA204" s="86"/>
      <c r="BB204" s="86"/>
      <c r="BC204" s="86"/>
      <c r="BD204" s="86"/>
      <c r="BE204" s="86"/>
      <c r="BF204" s="86"/>
      <c r="BG204" s="86"/>
      <c r="BH204" s="86"/>
      <c r="BI204" s="86"/>
      <c r="BJ204" s="86"/>
      <c r="BK204" s="91"/>
      <c r="BL204" s="86"/>
      <c r="BM204" s="86"/>
      <c r="BN204" s="86"/>
      <c r="BO204" s="86"/>
      <c r="BP204" s="86"/>
      <c r="BQ204" s="86"/>
      <c r="BR204" s="86"/>
      <c r="BS204" s="86"/>
      <c r="BT204" s="86"/>
      <c r="BU204" s="86"/>
      <c r="BV204" s="86"/>
      <c r="BW204" s="86"/>
      <c r="BX204" s="86"/>
      <c r="BY204" s="86"/>
      <c r="BZ204" s="86"/>
      <c r="CA204" s="86"/>
    </row>
    <row r="205" spans="43:79" ht="13.5">
      <c r="AQ205" s="92"/>
      <c r="AR205" s="91"/>
      <c r="AS205" s="91"/>
      <c r="AT205" s="91"/>
      <c r="AU205" s="91"/>
      <c r="AV205" s="91"/>
      <c r="AW205" s="91"/>
      <c r="AX205" s="91"/>
      <c r="AY205" s="91"/>
      <c r="AZ205" s="86"/>
      <c r="BA205" s="86"/>
      <c r="BB205" s="86"/>
      <c r="BC205" s="86"/>
      <c r="BD205" s="86"/>
      <c r="BE205" s="86"/>
      <c r="BF205" s="86"/>
      <c r="BG205" s="86"/>
      <c r="BH205" s="86"/>
      <c r="BI205" s="86"/>
      <c r="BJ205" s="86"/>
      <c r="BK205" s="91"/>
      <c r="BL205" s="86"/>
      <c r="BM205" s="86"/>
      <c r="BN205" s="86"/>
      <c r="BO205" s="86"/>
      <c r="BP205" s="86"/>
      <c r="BQ205" s="86"/>
      <c r="BR205" s="86"/>
      <c r="BS205" s="86"/>
      <c r="BT205" s="86"/>
      <c r="BU205" s="86"/>
      <c r="BV205" s="86"/>
      <c r="BW205" s="86"/>
      <c r="BX205" s="86"/>
      <c r="BY205" s="86"/>
      <c r="BZ205" s="86"/>
      <c r="CA205" s="86"/>
    </row>
    <row r="206" spans="43:79" ht="13.5">
      <c r="AQ206" s="92"/>
      <c r="AR206" s="91"/>
      <c r="AS206" s="91"/>
      <c r="AT206" s="91"/>
      <c r="AU206" s="91"/>
      <c r="AV206" s="91"/>
      <c r="AW206" s="91"/>
      <c r="AX206" s="91"/>
      <c r="AY206" s="91"/>
      <c r="AZ206" s="86"/>
      <c r="BA206" s="86"/>
      <c r="BB206" s="86"/>
      <c r="BC206" s="86"/>
      <c r="BD206" s="86"/>
      <c r="BE206" s="86"/>
      <c r="BF206" s="86"/>
      <c r="BG206" s="86"/>
      <c r="BH206" s="86"/>
      <c r="BI206" s="86"/>
      <c r="BJ206" s="86"/>
      <c r="BK206" s="91"/>
      <c r="BL206" s="86"/>
      <c r="BM206" s="86"/>
      <c r="BN206" s="86"/>
      <c r="BO206" s="86"/>
      <c r="BP206" s="86"/>
      <c r="BQ206" s="86"/>
      <c r="BR206" s="86"/>
      <c r="BS206" s="86"/>
      <c r="BT206" s="86"/>
      <c r="BU206" s="86"/>
      <c r="BV206" s="86"/>
      <c r="BW206" s="86"/>
      <c r="BX206" s="86"/>
      <c r="BY206" s="86"/>
      <c r="BZ206" s="86"/>
      <c r="CA206" s="86"/>
    </row>
    <row r="207" spans="43:79" ht="13.5">
      <c r="AQ207" s="92"/>
      <c r="AR207" s="91"/>
      <c r="AS207" s="91"/>
      <c r="AT207" s="91"/>
      <c r="AU207" s="91"/>
      <c r="AV207" s="91"/>
      <c r="AW207" s="91"/>
      <c r="AX207" s="91"/>
      <c r="AY207" s="91"/>
      <c r="AZ207" s="86"/>
      <c r="BA207" s="86"/>
      <c r="BB207" s="86"/>
      <c r="BC207" s="86"/>
      <c r="BD207" s="86"/>
      <c r="BE207" s="86"/>
      <c r="BF207" s="86"/>
      <c r="BG207" s="86"/>
      <c r="BH207" s="86"/>
      <c r="BI207" s="86"/>
      <c r="BJ207" s="86"/>
      <c r="BK207" s="91"/>
      <c r="BL207" s="86"/>
      <c r="BM207" s="86"/>
      <c r="BN207" s="86"/>
      <c r="BO207" s="86"/>
      <c r="BP207" s="86"/>
      <c r="BQ207" s="86"/>
      <c r="BR207" s="86"/>
      <c r="BS207" s="86"/>
      <c r="BT207" s="86"/>
      <c r="BU207" s="86"/>
      <c r="BV207" s="86"/>
      <c r="BW207" s="86"/>
      <c r="BX207" s="86"/>
      <c r="BY207" s="86"/>
      <c r="BZ207" s="86"/>
      <c r="CA207" s="86"/>
    </row>
    <row r="208" spans="43:79" ht="13.5">
      <c r="AQ208" s="92"/>
      <c r="AR208" s="91"/>
      <c r="AS208" s="91"/>
      <c r="AT208" s="91"/>
      <c r="AU208" s="91"/>
      <c r="AV208" s="91"/>
      <c r="AW208" s="91"/>
      <c r="AX208" s="91"/>
      <c r="AY208" s="91"/>
      <c r="AZ208" s="86"/>
      <c r="BA208" s="86"/>
      <c r="BB208" s="86"/>
      <c r="BC208" s="86"/>
      <c r="BD208" s="86"/>
      <c r="BE208" s="86"/>
      <c r="BF208" s="86"/>
      <c r="BG208" s="86"/>
      <c r="BH208" s="86"/>
      <c r="BI208" s="86"/>
      <c r="BJ208" s="86"/>
      <c r="BK208" s="91"/>
      <c r="BL208" s="86"/>
      <c r="BM208" s="86"/>
      <c r="BN208" s="86"/>
      <c r="BO208" s="86"/>
      <c r="BP208" s="86"/>
      <c r="BQ208" s="86"/>
      <c r="BR208" s="86"/>
      <c r="BS208" s="86"/>
      <c r="BT208" s="86"/>
      <c r="BU208" s="86"/>
      <c r="BV208" s="86"/>
      <c r="BW208" s="86"/>
      <c r="BX208" s="86"/>
      <c r="BY208" s="86"/>
      <c r="BZ208" s="86"/>
      <c r="CA208" s="86"/>
    </row>
    <row r="209" spans="43:79" ht="13.5">
      <c r="AQ209" s="92"/>
      <c r="AR209" s="91"/>
      <c r="AS209" s="91"/>
      <c r="AT209" s="91"/>
      <c r="AU209" s="91"/>
      <c r="AV209" s="91"/>
      <c r="AW209" s="91"/>
      <c r="AX209" s="91"/>
      <c r="AY209" s="91"/>
      <c r="AZ209" s="86"/>
      <c r="BA209" s="86"/>
      <c r="BB209" s="86"/>
      <c r="BC209" s="86"/>
      <c r="BD209" s="86"/>
      <c r="BE209" s="86"/>
      <c r="BF209" s="86"/>
      <c r="BG209" s="86"/>
      <c r="BH209" s="86"/>
      <c r="BI209" s="86"/>
      <c r="BJ209" s="86"/>
      <c r="BK209" s="91"/>
      <c r="BL209" s="86"/>
      <c r="BM209" s="86"/>
      <c r="BN209" s="86"/>
      <c r="BO209" s="86"/>
      <c r="BP209" s="86"/>
      <c r="BQ209" s="86"/>
      <c r="BR209" s="86"/>
      <c r="BS209" s="86"/>
      <c r="BT209" s="86"/>
      <c r="BU209" s="86"/>
      <c r="BV209" s="86"/>
      <c r="BW209" s="86"/>
      <c r="BX209" s="86"/>
      <c r="BY209" s="86"/>
      <c r="BZ209" s="86"/>
      <c r="CA209" s="86"/>
    </row>
    <row r="210" spans="43:79" ht="13.5">
      <c r="AQ210" s="92"/>
      <c r="AR210" s="91"/>
      <c r="AS210" s="91"/>
      <c r="AT210" s="91"/>
      <c r="AU210" s="91"/>
      <c r="AV210" s="91"/>
      <c r="AW210" s="91"/>
      <c r="AX210" s="91"/>
      <c r="AY210" s="91"/>
      <c r="AZ210" s="86"/>
      <c r="BA210" s="86"/>
      <c r="BB210" s="86"/>
      <c r="BC210" s="86"/>
      <c r="BD210" s="86"/>
      <c r="BE210" s="86"/>
      <c r="BF210" s="86"/>
      <c r="BG210" s="86"/>
      <c r="BH210" s="86"/>
      <c r="BI210" s="86"/>
      <c r="BJ210" s="86"/>
      <c r="BK210" s="91"/>
      <c r="BL210" s="86"/>
      <c r="BM210" s="86"/>
      <c r="BN210" s="86"/>
      <c r="BO210" s="86"/>
      <c r="BP210" s="86"/>
      <c r="BQ210" s="86"/>
      <c r="BR210" s="86"/>
      <c r="BS210" s="86"/>
      <c r="BT210" s="86"/>
      <c r="BU210" s="86"/>
      <c r="BV210" s="86"/>
      <c r="BW210" s="86"/>
      <c r="BX210" s="86"/>
      <c r="BY210" s="86"/>
      <c r="BZ210" s="86"/>
      <c r="CA210" s="86"/>
    </row>
    <row r="211" spans="43:79" ht="13.5">
      <c r="AQ211" s="92"/>
      <c r="AR211" s="91"/>
      <c r="AS211" s="91"/>
      <c r="AT211" s="91"/>
      <c r="AU211" s="91"/>
      <c r="AV211" s="91"/>
      <c r="AW211" s="91"/>
      <c r="AX211" s="91"/>
      <c r="AY211" s="91"/>
      <c r="AZ211" s="86"/>
      <c r="BA211" s="86"/>
      <c r="BB211" s="86"/>
      <c r="BC211" s="86"/>
      <c r="BD211" s="86"/>
      <c r="BE211" s="86"/>
      <c r="BF211" s="86"/>
      <c r="BG211" s="86"/>
      <c r="BH211" s="86"/>
      <c r="BI211" s="86"/>
      <c r="BJ211" s="86"/>
      <c r="BK211" s="91"/>
      <c r="BL211" s="86"/>
      <c r="BM211" s="86"/>
      <c r="BN211" s="86"/>
      <c r="BO211" s="86"/>
      <c r="BP211" s="86"/>
      <c r="BQ211" s="86"/>
      <c r="BR211" s="86"/>
      <c r="BS211" s="86"/>
      <c r="BT211" s="86"/>
      <c r="BU211" s="86"/>
      <c r="BV211" s="86"/>
      <c r="BW211" s="86"/>
      <c r="BX211" s="86"/>
      <c r="BY211" s="86"/>
      <c r="BZ211" s="86"/>
      <c r="CA211" s="86"/>
    </row>
    <row r="212" spans="43:79" ht="13.5">
      <c r="AQ212" s="92"/>
      <c r="AR212" s="91"/>
      <c r="AS212" s="91"/>
      <c r="AT212" s="91"/>
      <c r="AU212" s="91"/>
      <c r="AV212" s="91"/>
      <c r="AW212" s="91"/>
      <c r="AX212" s="91"/>
      <c r="AY212" s="91"/>
      <c r="AZ212" s="86"/>
      <c r="BA212" s="86"/>
      <c r="BB212" s="86"/>
      <c r="BC212" s="86"/>
      <c r="BD212" s="86"/>
      <c r="BE212" s="86"/>
      <c r="BF212" s="86"/>
      <c r="BG212" s="86"/>
      <c r="BH212" s="86"/>
      <c r="BI212" s="86"/>
      <c r="BJ212" s="86"/>
      <c r="BK212" s="91"/>
      <c r="BL212" s="86"/>
      <c r="BM212" s="86"/>
      <c r="BN212" s="86"/>
      <c r="BO212" s="86"/>
      <c r="BP212" s="86"/>
      <c r="BQ212" s="86"/>
      <c r="BR212" s="86"/>
      <c r="BS212" s="86"/>
      <c r="BT212" s="86"/>
      <c r="BU212" s="86"/>
      <c r="BV212" s="86"/>
      <c r="BW212" s="86"/>
      <c r="BX212" s="86"/>
      <c r="BY212" s="86"/>
      <c r="BZ212" s="86"/>
      <c r="CA212" s="86"/>
    </row>
    <row r="213" spans="43:79" ht="13.5">
      <c r="AQ213" s="92"/>
      <c r="AR213" s="91"/>
      <c r="AS213" s="91"/>
      <c r="AT213" s="91"/>
      <c r="AU213" s="91"/>
      <c r="AV213" s="91"/>
      <c r="AW213" s="91"/>
      <c r="AX213" s="91"/>
      <c r="AY213" s="91"/>
      <c r="AZ213" s="86"/>
      <c r="BA213" s="86"/>
      <c r="BB213" s="86"/>
      <c r="BC213" s="86"/>
      <c r="BD213" s="86"/>
      <c r="BE213" s="86"/>
      <c r="BF213" s="86"/>
      <c r="BG213" s="86"/>
      <c r="BH213" s="86"/>
      <c r="BI213" s="86"/>
      <c r="BJ213" s="86"/>
      <c r="BK213" s="91"/>
      <c r="BL213" s="86"/>
      <c r="BM213" s="86"/>
      <c r="BN213" s="86"/>
      <c r="BO213" s="86"/>
      <c r="BP213" s="86"/>
      <c r="BQ213" s="86"/>
      <c r="BR213" s="86"/>
      <c r="BS213" s="86"/>
      <c r="BT213" s="86"/>
      <c r="BU213" s="86"/>
      <c r="BV213" s="86"/>
      <c r="BW213" s="86"/>
      <c r="BX213" s="86"/>
      <c r="BY213" s="86"/>
      <c r="BZ213" s="86"/>
      <c r="CA213" s="86"/>
    </row>
    <row r="214" spans="43:79" ht="13.5">
      <c r="AQ214" s="92"/>
      <c r="AR214" s="91"/>
      <c r="AS214" s="91"/>
      <c r="AT214" s="91"/>
      <c r="AU214" s="91"/>
      <c r="AV214" s="91"/>
      <c r="AW214" s="91"/>
      <c r="AX214" s="91"/>
      <c r="AY214" s="91"/>
      <c r="AZ214" s="86"/>
      <c r="BA214" s="86"/>
      <c r="BB214" s="86"/>
      <c r="BC214" s="86"/>
      <c r="BD214" s="86"/>
      <c r="BE214" s="86"/>
      <c r="BF214" s="86"/>
      <c r="BG214" s="86"/>
      <c r="BH214" s="86"/>
      <c r="BI214" s="86"/>
      <c r="BJ214" s="86"/>
      <c r="BK214" s="91"/>
      <c r="BL214" s="86"/>
      <c r="BM214" s="86"/>
      <c r="BN214" s="86"/>
      <c r="BO214" s="86"/>
      <c r="BP214" s="86"/>
      <c r="BQ214" s="86"/>
      <c r="BR214" s="86"/>
      <c r="BS214" s="86"/>
      <c r="BT214" s="86"/>
      <c r="BU214" s="86"/>
      <c r="BV214" s="86"/>
      <c r="BW214" s="86"/>
      <c r="BX214" s="86"/>
      <c r="BY214" s="86"/>
      <c r="BZ214" s="86"/>
      <c r="CA214" s="86"/>
    </row>
    <row r="215" spans="43:79" ht="13.5">
      <c r="AQ215" s="92"/>
      <c r="AR215" s="91"/>
      <c r="AS215" s="91"/>
      <c r="AT215" s="91"/>
      <c r="AU215" s="91"/>
      <c r="AV215" s="91"/>
      <c r="AW215" s="91"/>
      <c r="AX215" s="91"/>
      <c r="AY215" s="91"/>
      <c r="AZ215" s="86"/>
      <c r="BA215" s="86"/>
      <c r="BB215" s="86"/>
      <c r="BC215" s="86"/>
      <c r="BD215" s="86"/>
      <c r="BE215" s="86"/>
      <c r="BF215" s="86"/>
      <c r="BG215" s="86"/>
      <c r="BH215" s="86"/>
      <c r="BI215" s="86"/>
      <c r="BJ215" s="86"/>
      <c r="BK215" s="91"/>
      <c r="BL215" s="86"/>
      <c r="BM215" s="86"/>
      <c r="BN215" s="86"/>
      <c r="BO215" s="86"/>
      <c r="BP215" s="86"/>
      <c r="BQ215" s="86"/>
      <c r="BR215" s="86"/>
      <c r="BS215" s="86"/>
      <c r="BT215" s="86"/>
      <c r="BU215" s="86"/>
      <c r="BV215" s="86"/>
      <c r="BW215" s="86"/>
      <c r="BX215" s="86"/>
      <c r="BY215" s="86"/>
      <c r="BZ215" s="86"/>
      <c r="CA215" s="86"/>
    </row>
    <row r="216" spans="43:79" ht="13.5">
      <c r="AQ216" s="92"/>
      <c r="AR216" s="91"/>
      <c r="AS216" s="91"/>
      <c r="AT216" s="91"/>
      <c r="AU216" s="91"/>
      <c r="AV216" s="91"/>
      <c r="AW216" s="91"/>
      <c r="AX216" s="91"/>
      <c r="AY216" s="91"/>
      <c r="AZ216" s="86"/>
      <c r="BA216" s="86"/>
      <c r="BB216" s="86"/>
      <c r="BC216" s="86"/>
      <c r="BD216" s="86"/>
      <c r="BE216" s="86"/>
      <c r="BF216" s="86"/>
      <c r="BG216" s="86"/>
      <c r="BH216" s="86"/>
      <c r="BI216" s="86"/>
      <c r="BJ216" s="86"/>
      <c r="BK216" s="91"/>
      <c r="BL216" s="86"/>
      <c r="BM216" s="86"/>
      <c r="BN216" s="86"/>
      <c r="BO216" s="86"/>
      <c r="BP216" s="86"/>
      <c r="BQ216" s="86"/>
      <c r="BR216" s="86"/>
      <c r="BS216" s="86"/>
      <c r="BT216" s="86"/>
      <c r="BU216" s="86"/>
      <c r="BV216" s="86"/>
      <c r="BW216" s="86"/>
      <c r="BX216" s="86"/>
      <c r="BY216" s="86"/>
      <c r="BZ216" s="86"/>
      <c r="CA216" s="86"/>
    </row>
    <row r="217" spans="43:79" ht="13.5">
      <c r="AQ217" s="92"/>
      <c r="AR217" s="91"/>
      <c r="AS217" s="91"/>
      <c r="AT217" s="91"/>
      <c r="AU217" s="91"/>
      <c r="AV217" s="91"/>
      <c r="AW217" s="91"/>
      <c r="AX217" s="91"/>
      <c r="AY217" s="91"/>
      <c r="AZ217" s="86"/>
      <c r="BA217" s="86"/>
      <c r="BB217" s="86"/>
      <c r="BC217" s="86"/>
      <c r="BD217" s="86"/>
      <c r="BE217" s="86"/>
      <c r="BF217" s="86"/>
      <c r="BG217" s="86"/>
      <c r="BH217" s="86"/>
      <c r="BI217" s="86"/>
      <c r="BJ217" s="86"/>
      <c r="BK217" s="91"/>
      <c r="BL217" s="86"/>
      <c r="BM217" s="86"/>
      <c r="BN217" s="86"/>
      <c r="BO217" s="86"/>
      <c r="BP217" s="86"/>
      <c r="BQ217" s="86"/>
      <c r="BR217" s="86"/>
      <c r="BS217" s="86"/>
      <c r="BT217" s="86"/>
      <c r="BU217" s="86"/>
      <c r="BV217" s="86"/>
      <c r="BW217" s="86"/>
      <c r="BX217" s="86"/>
      <c r="BY217" s="86"/>
      <c r="BZ217" s="86"/>
      <c r="CA217" s="86"/>
    </row>
    <row r="218" spans="43:79" ht="13.5">
      <c r="AQ218" s="92"/>
      <c r="AR218" s="91"/>
      <c r="AS218" s="91"/>
      <c r="AT218" s="91"/>
      <c r="AU218" s="91"/>
      <c r="AV218" s="91"/>
      <c r="AW218" s="91"/>
      <c r="AX218" s="91"/>
      <c r="AY218" s="91"/>
      <c r="AZ218" s="86"/>
      <c r="BA218" s="86"/>
      <c r="BB218" s="86"/>
      <c r="BC218" s="86"/>
      <c r="BD218" s="86"/>
      <c r="BE218" s="86"/>
      <c r="BF218" s="86"/>
      <c r="BG218" s="86"/>
      <c r="BH218" s="86"/>
      <c r="BI218" s="86"/>
      <c r="BJ218" s="86"/>
      <c r="BK218" s="91"/>
      <c r="BL218" s="86"/>
      <c r="BM218" s="86"/>
      <c r="BN218" s="86"/>
      <c r="BO218" s="86"/>
      <c r="BP218" s="86"/>
      <c r="BQ218" s="86"/>
      <c r="BR218" s="86"/>
      <c r="BS218" s="86"/>
      <c r="BT218" s="86"/>
      <c r="BU218" s="86"/>
      <c r="BV218" s="86"/>
      <c r="BW218" s="86"/>
      <c r="BX218" s="86"/>
      <c r="BY218" s="86"/>
      <c r="BZ218" s="86"/>
      <c r="CA218" s="86"/>
    </row>
    <row r="219" spans="43:79" ht="13.5">
      <c r="AQ219" s="92"/>
      <c r="AR219" s="91"/>
      <c r="AS219" s="91"/>
      <c r="AT219" s="91"/>
      <c r="AU219" s="91"/>
      <c r="AV219" s="91"/>
      <c r="AW219" s="91"/>
      <c r="AX219" s="91"/>
      <c r="AY219" s="91"/>
      <c r="AZ219" s="86"/>
      <c r="BA219" s="86"/>
      <c r="BB219" s="86"/>
      <c r="BC219" s="86"/>
      <c r="BD219" s="86"/>
      <c r="BE219" s="86"/>
      <c r="BF219" s="86"/>
      <c r="BG219" s="86"/>
      <c r="BH219" s="86"/>
      <c r="BI219" s="86"/>
      <c r="BJ219" s="86"/>
      <c r="BK219" s="91"/>
      <c r="BL219" s="86"/>
      <c r="BM219" s="86"/>
      <c r="BN219" s="86"/>
      <c r="BO219" s="86"/>
      <c r="BP219" s="86"/>
      <c r="BQ219" s="86"/>
      <c r="BR219" s="86"/>
      <c r="BS219" s="86"/>
      <c r="BT219" s="86"/>
      <c r="BU219" s="86"/>
      <c r="BV219" s="86"/>
      <c r="BW219" s="86"/>
      <c r="BX219" s="86"/>
      <c r="BY219" s="86"/>
      <c r="BZ219" s="86"/>
      <c r="CA219" s="86"/>
    </row>
    <row r="220" spans="43:79" ht="13.5">
      <c r="AQ220" s="92"/>
      <c r="AR220" s="91"/>
      <c r="AS220" s="91"/>
      <c r="AT220" s="91"/>
      <c r="AU220" s="91"/>
      <c r="AV220" s="91"/>
      <c r="AW220" s="91"/>
      <c r="AX220" s="91"/>
      <c r="AY220" s="91"/>
      <c r="AZ220" s="86"/>
      <c r="BA220" s="86"/>
      <c r="BB220" s="86"/>
      <c r="BC220" s="86"/>
      <c r="BD220" s="86"/>
      <c r="BE220" s="86"/>
      <c r="BF220" s="86"/>
      <c r="BG220" s="86"/>
      <c r="BH220" s="86"/>
      <c r="BI220" s="86"/>
      <c r="BJ220" s="86"/>
      <c r="BK220" s="91"/>
      <c r="BL220" s="86"/>
      <c r="BM220" s="86"/>
      <c r="BN220" s="86"/>
      <c r="BO220" s="86"/>
      <c r="BP220" s="86"/>
      <c r="BQ220" s="86"/>
      <c r="BR220" s="86"/>
      <c r="BS220" s="86"/>
      <c r="BT220" s="86"/>
      <c r="BU220" s="86"/>
      <c r="BV220" s="86"/>
      <c r="BW220" s="86"/>
      <c r="BX220" s="86"/>
      <c r="BY220" s="86"/>
      <c r="BZ220" s="86"/>
      <c r="CA220" s="86"/>
    </row>
    <row r="221" spans="43:79" ht="13.5">
      <c r="AQ221" s="92"/>
      <c r="AR221" s="91"/>
      <c r="AS221" s="91"/>
      <c r="AT221" s="91"/>
      <c r="AU221" s="91"/>
      <c r="AV221" s="91"/>
      <c r="AW221" s="91"/>
      <c r="AX221" s="91"/>
      <c r="AY221" s="91"/>
      <c r="AZ221" s="86"/>
      <c r="BA221" s="86"/>
      <c r="BB221" s="86"/>
      <c r="BC221" s="86"/>
      <c r="BD221" s="86"/>
      <c r="BE221" s="86"/>
      <c r="BF221" s="86"/>
      <c r="BG221" s="86"/>
      <c r="BH221" s="86"/>
      <c r="BI221" s="86"/>
      <c r="BJ221" s="86"/>
      <c r="BK221" s="91"/>
      <c r="BL221" s="86"/>
      <c r="BM221" s="86"/>
      <c r="BN221" s="86"/>
      <c r="BO221" s="86"/>
      <c r="BP221" s="86"/>
      <c r="BQ221" s="86"/>
      <c r="BR221" s="86"/>
      <c r="BS221" s="86"/>
      <c r="BT221" s="86"/>
      <c r="BU221" s="86"/>
      <c r="BV221" s="86"/>
      <c r="BW221" s="86"/>
      <c r="BX221" s="86"/>
      <c r="BY221" s="86"/>
      <c r="BZ221" s="86"/>
      <c r="CA221" s="86"/>
    </row>
    <row r="222" spans="43:79" ht="13.5">
      <c r="AQ222" s="92"/>
      <c r="AR222" s="91"/>
      <c r="AS222" s="91"/>
      <c r="AT222" s="91"/>
      <c r="AU222" s="91"/>
      <c r="AV222" s="91"/>
      <c r="AW222" s="91"/>
      <c r="AX222" s="91"/>
      <c r="AY222" s="91"/>
      <c r="AZ222" s="86"/>
      <c r="BA222" s="86"/>
      <c r="BB222" s="86"/>
      <c r="BC222" s="86"/>
      <c r="BD222" s="86"/>
      <c r="BE222" s="86"/>
      <c r="BF222" s="86"/>
      <c r="BG222" s="86"/>
      <c r="BH222" s="86"/>
      <c r="BI222" s="86"/>
      <c r="BJ222" s="86"/>
      <c r="BK222" s="91"/>
      <c r="BL222" s="86"/>
      <c r="BM222" s="86"/>
      <c r="BN222" s="86"/>
      <c r="BO222" s="86"/>
      <c r="BP222" s="86"/>
      <c r="BQ222" s="86"/>
      <c r="BR222" s="86"/>
      <c r="BS222" s="86"/>
      <c r="BT222" s="86"/>
      <c r="BU222" s="86"/>
      <c r="BV222" s="86"/>
      <c r="BW222" s="86"/>
      <c r="BX222" s="86"/>
      <c r="BY222" s="86"/>
      <c r="BZ222" s="86"/>
      <c r="CA222" s="86"/>
    </row>
    <row r="223" spans="43:79" ht="13.5">
      <c r="AQ223" s="92"/>
      <c r="AR223" s="91"/>
      <c r="AS223" s="91"/>
      <c r="AT223" s="91"/>
      <c r="AU223" s="91"/>
      <c r="AV223" s="91"/>
      <c r="AW223" s="91"/>
      <c r="AX223" s="91"/>
      <c r="AY223" s="91"/>
      <c r="AZ223" s="86"/>
      <c r="BA223" s="86"/>
      <c r="BB223" s="86"/>
      <c r="BC223" s="86"/>
      <c r="BD223" s="86"/>
      <c r="BE223" s="86"/>
      <c r="BF223" s="86"/>
      <c r="BG223" s="86"/>
      <c r="BH223" s="86"/>
      <c r="BI223" s="86"/>
      <c r="BJ223" s="86"/>
      <c r="BK223" s="91"/>
      <c r="BL223" s="86"/>
      <c r="BM223" s="86"/>
      <c r="BN223" s="86"/>
      <c r="BO223" s="86"/>
      <c r="BP223" s="86"/>
      <c r="BQ223" s="86"/>
      <c r="BR223" s="86"/>
      <c r="BS223" s="86"/>
      <c r="BT223" s="86"/>
      <c r="BU223" s="86"/>
      <c r="BV223" s="86"/>
      <c r="BW223" s="86"/>
      <c r="BX223" s="86"/>
      <c r="BY223" s="86"/>
      <c r="BZ223" s="86"/>
      <c r="CA223" s="86"/>
    </row>
    <row r="224" spans="43:79" ht="13.5">
      <c r="AQ224" s="92"/>
      <c r="AR224" s="91"/>
      <c r="AS224" s="91"/>
      <c r="AT224" s="91"/>
      <c r="AU224" s="91"/>
      <c r="AV224" s="91"/>
      <c r="AW224" s="91"/>
      <c r="AX224" s="91"/>
      <c r="AY224" s="91"/>
      <c r="AZ224" s="86"/>
      <c r="BA224" s="86"/>
      <c r="BB224" s="86"/>
      <c r="BC224" s="86"/>
      <c r="BD224" s="86"/>
      <c r="BE224" s="86"/>
      <c r="BF224" s="86"/>
      <c r="BG224" s="86"/>
      <c r="BH224" s="86"/>
      <c r="BI224" s="86"/>
      <c r="BJ224" s="86"/>
      <c r="BK224" s="91"/>
      <c r="BL224" s="86"/>
      <c r="BM224" s="86"/>
      <c r="BN224" s="86"/>
      <c r="BO224" s="86"/>
      <c r="BP224" s="86"/>
      <c r="BQ224" s="86"/>
      <c r="BR224" s="86"/>
      <c r="BS224" s="86"/>
      <c r="BT224" s="86"/>
      <c r="BU224" s="86"/>
      <c r="BV224" s="86"/>
      <c r="BW224" s="86"/>
      <c r="BX224" s="86"/>
      <c r="BY224" s="86"/>
      <c r="BZ224" s="86"/>
      <c r="CA224" s="86"/>
    </row>
    <row r="225" spans="43:79" ht="13.5">
      <c r="AQ225" s="92"/>
      <c r="AR225" s="91"/>
      <c r="AS225" s="91"/>
      <c r="AT225" s="91"/>
      <c r="AU225" s="91"/>
      <c r="AV225" s="91"/>
      <c r="AW225" s="91"/>
      <c r="AX225" s="91"/>
      <c r="AY225" s="91"/>
      <c r="AZ225" s="86"/>
      <c r="BA225" s="86"/>
      <c r="BB225" s="86"/>
      <c r="BC225" s="86"/>
      <c r="BD225" s="86"/>
      <c r="BE225" s="86"/>
      <c r="BF225" s="86"/>
      <c r="BG225" s="86"/>
      <c r="BH225" s="86"/>
      <c r="BI225" s="86"/>
      <c r="BJ225" s="86"/>
      <c r="BK225" s="91"/>
      <c r="BL225" s="86"/>
      <c r="BM225" s="86"/>
      <c r="BN225" s="86"/>
      <c r="BO225" s="86"/>
      <c r="BP225" s="86"/>
      <c r="BQ225" s="86"/>
      <c r="BR225" s="86"/>
      <c r="BS225" s="86"/>
      <c r="BT225" s="86"/>
      <c r="BU225" s="86"/>
      <c r="BV225" s="86"/>
      <c r="BW225" s="86"/>
      <c r="BX225" s="86"/>
      <c r="BY225" s="86"/>
      <c r="BZ225" s="86"/>
      <c r="CA225" s="86"/>
    </row>
    <row r="226" spans="43:79" ht="13.5">
      <c r="AQ226" s="92"/>
      <c r="AR226" s="91"/>
      <c r="AS226" s="91"/>
      <c r="AT226" s="91"/>
      <c r="AU226" s="91"/>
      <c r="AV226" s="91"/>
      <c r="AW226" s="91"/>
      <c r="AX226" s="91"/>
      <c r="AY226" s="91"/>
      <c r="AZ226" s="86"/>
      <c r="BA226" s="86"/>
      <c r="BB226" s="86"/>
      <c r="BC226" s="86"/>
      <c r="BD226" s="86"/>
      <c r="BE226" s="86"/>
      <c r="BF226" s="86"/>
      <c r="BG226" s="86"/>
      <c r="BH226" s="86"/>
      <c r="BI226" s="86"/>
      <c r="BJ226" s="86"/>
      <c r="BK226" s="91"/>
      <c r="BL226" s="86"/>
      <c r="BM226" s="86"/>
      <c r="BN226" s="86"/>
      <c r="BO226" s="86"/>
      <c r="BP226" s="86"/>
      <c r="BQ226" s="86"/>
      <c r="BR226" s="86"/>
      <c r="BS226" s="86"/>
      <c r="BT226" s="86"/>
      <c r="BU226" s="86"/>
      <c r="BV226" s="86"/>
      <c r="BW226" s="86"/>
      <c r="BX226" s="86"/>
      <c r="BY226" s="86"/>
      <c r="BZ226" s="86"/>
      <c r="CA226" s="86"/>
    </row>
    <row r="227" spans="43:79" ht="13.5">
      <c r="AQ227" s="92"/>
      <c r="AR227" s="91"/>
      <c r="AS227" s="91"/>
      <c r="AT227" s="91"/>
      <c r="AU227" s="91"/>
      <c r="AV227" s="91"/>
      <c r="AW227" s="91"/>
      <c r="AX227" s="91"/>
      <c r="AY227" s="91"/>
      <c r="AZ227" s="86"/>
      <c r="BA227" s="86"/>
      <c r="BB227" s="86"/>
      <c r="BC227" s="86"/>
      <c r="BD227" s="86"/>
      <c r="BE227" s="86"/>
      <c r="BF227" s="86"/>
      <c r="BG227" s="86"/>
      <c r="BH227" s="86"/>
      <c r="BI227" s="86"/>
      <c r="BJ227" s="86"/>
      <c r="BK227" s="91"/>
      <c r="BL227" s="86"/>
      <c r="BM227" s="86"/>
      <c r="BN227" s="86"/>
      <c r="BO227" s="86"/>
      <c r="BP227" s="86"/>
      <c r="BQ227" s="86"/>
      <c r="BR227" s="86"/>
      <c r="BS227" s="86"/>
      <c r="BT227" s="86"/>
      <c r="BU227" s="86"/>
      <c r="BV227" s="86"/>
      <c r="BW227" s="86"/>
      <c r="BX227" s="86"/>
      <c r="BY227" s="86"/>
      <c r="BZ227" s="86"/>
      <c r="CA227" s="86"/>
    </row>
    <row r="228" spans="43:79" ht="13.5">
      <c r="AQ228" s="92"/>
      <c r="AR228" s="91"/>
      <c r="AS228" s="91"/>
      <c r="AT228" s="91"/>
      <c r="AU228" s="91"/>
      <c r="AV228" s="91"/>
      <c r="AW228" s="91"/>
      <c r="AX228" s="91"/>
      <c r="AY228" s="91"/>
      <c r="AZ228" s="86"/>
      <c r="BA228" s="86"/>
      <c r="BB228" s="86"/>
      <c r="BC228" s="86"/>
      <c r="BD228" s="86"/>
      <c r="BE228" s="86"/>
      <c r="BF228" s="86"/>
      <c r="BG228" s="86"/>
      <c r="BH228" s="86"/>
      <c r="BI228" s="86"/>
      <c r="BJ228" s="86"/>
      <c r="BK228" s="91"/>
      <c r="BL228" s="86"/>
      <c r="BM228" s="86"/>
      <c r="BN228" s="86"/>
      <c r="BO228" s="86"/>
      <c r="BP228" s="86"/>
      <c r="BQ228" s="86"/>
      <c r="BR228" s="86"/>
      <c r="BS228" s="86"/>
      <c r="BT228" s="86"/>
      <c r="BU228" s="86"/>
      <c r="BV228" s="86"/>
      <c r="BW228" s="86"/>
      <c r="BX228" s="86"/>
      <c r="BY228" s="86"/>
      <c r="BZ228" s="86"/>
      <c r="CA228" s="86"/>
    </row>
    <row r="229" spans="43:79" ht="13.5">
      <c r="AQ229" s="92"/>
      <c r="AR229" s="91"/>
      <c r="AS229" s="91"/>
      <c r="AT229" s="91"/>
      <c r="AU229" s="91"/>
      <c r="AV229" s="91"/>
      <c r="AW229" s="91"/>
      <c r="AX229" s="91"/>
      <c r="AY229" s="91"/>
      <c r="AZ229" s="86"/>
      <c r="BA229" s="86"/>
      <c r="BB229" s="86"/>
      <c r="BC229" s="86"/>
      <c r="BD229" s="86"/>
      <c r="BE229" s="86"/>
      <c r="BF229" s="86"/>
      <c r="BG229" s="86"/>
      <c r="BH229" s="86"/>
      <c r="BI229" s="86"/>
      <c r="BJ229" s="86"/>
      <c r="BK229" s="91"/>
      <c r="BL229" s="86"/>
      <c r="BM229" s="86"/>
      <c r="BN229" s="86"/>
      <c r="BO229" s="86"/>
      <c r="BP229" s="86"/>
      <c r="BQ229" s="86"/>
      <c r="BR229" s="86"/>
      <c r="BS229" s="86"/>
      <c r="BT229" s="86"/>
      <c r="BU229" s="86"/>
      <c r="BV229" s="86"/>
      <c r="BW229" s="86"/>
      <c r="BX229" s="86"/>
      <c r="BY229" s="86"/>
      <c r="BZ229" s="86"/>
      <c r="CA229" s="86"/>
    </row>
    <row r="230" spans="43:79" ht="13.5">
      <c r="AQ230" s="92"/>
      <c r="AR230" s="91"/>
      <c r="AS230" s="91"/>
      <c r="AT230" s="91"/>
      <c r="AU230" s="91"/>
      <c r="AV230" s="91"/>
      <c r="AW230" s="91"/>
      <c r="AX230" s="91"/>
      <c r="AY230" s="91"/>
      <c r="AZ230" s="86"/>
      <c r="BA230" s="86"/>
      <c r="BB230" s="86"/>
      <c r="BC230" s="86"/>
      <c r="BD230" s="86"/>
      <c r="BE230" s="86"/>
      <c r="BF230" s="86"/>
      <c r="BG230" s="86"/>
      <c r="BH230" s="86"/>
      <c r="BI230" s="86"/>
      <c r="BJ230" s="86"/>
      <c r="BK230" s="91"/>
      <c r="BL230" s="86"/>
      <c r="BM230" s="86"/>
      <c r="BN230" s="86"/>
      <c r="BO230" s="86"/>
      <c r="BP230" s="86"/>
      <c r="BQ230" s="86"/>
      <c r="BR230" s="86"/>
      <c r="BS230" s="86"/>
      <c r="BT230" s="86"/>
      <c r="BU230" s="86"/>
      <c r="BV230" s="86"/>
      <c r="BW230" s="86"/>
      <c r="BX230" s="86"/>
      <c r="BY230" s="86"/>
      <c r="BZ230" s="86"/>
      <c r="CA230" s="86"/>
    </row>
    <row r="231" spans="43:79" ht="13.5">
      <c r="AQ231" s="92"/>
      <c r="AR231" s="91"/>
      <c r="AS231" s="91"/>
      <c r="AT231" s="91"/>
      <c r="AU231" s="91"/>
      <c r="AV231" s="91"/>
      <c r="AW231" s="91"/>
      <c r="AX231" s="91"/>
      <c r="AY231" s="91"/>
      <c r="AZ231" s="86"/>
      <c r="BA231" s="86"/>
      <c r="BB231" s="86"/>
      <c r="BC231" s="86"/>
      <c r="BD231" s="86"/>
      <c r="BE231" s="86"/>
      <c r="BF231" s="86"/>
      <c r="BG231" s="86"/>
      <c r="BH231" s="86"/>
      <c r="BI231" s="86"/>
      <c r="BJ231" s="86"/>
      <c r="BK231" s="91"/>
      <c r="BL231" s="86"/>
      <c r="BM231" s="86"/>
      <c r="BN231" s="86"/>
      <c r="BO231" s="86"/>
      <c r="BP231" s="86"/>
      <c r="BQ231" s="86"/>
      <c r="BR231" s="86"/>
      <c r="BS231" s="86"/>
      <c r="BT231" s="86"/>
      <c r="BU231" s="86"/>
      <c r="BV231" s="86"/>
      <c r="BW231" s="86"/>
      <c r="BX231" s="86"/>
      <c r="BY231" s="86"/>
      <c r="BZ231" s="86"/>
      <c r="CA231" s="86"/>
    </row>
    <row r="232" spans="43:79" ht="13.5">
      <c r="AQ232" s="92"/>
      <c r="AR232" s="91"/>
      <c r="AS232" s="91"/>
      <c r="AT232" s="91"/>
      <c r="AU232" s="91"/>
      <c r="AV232" s="91"/>
      <c r="AW232" s="91"/>
      <c r="AX232" s="91"/>
      <c r="AY232" s="91"/>
      <c r="AZ232" s="86"/>
      <c r="BA232" s="86"/>
      <c r="BB232" s="86"/>
      <c r="BC232" s="86"/>
      <c r="BD232" s="86"/>
      <c r="BE232" s="86"/>
      <c r="BF232" s="86"/>
      <c r="BG232" s="86"/>
      <c r="BH232" s="86"/>
      <c r="BI232" s="86"/>
      <c r="BJ232" s="86"/>
      <c r="BK232" s="91"/>
      <c r="BL232" s="86"/>
      <c r="BM232" s="86"/>
      <c r="BN232" s="86"/>
      <c r="BO232" s="86"/>
      <c r="BP232" s="86"/>
      <c r="BQ232" s="86"/>
      <c r="BR232" s="86"/>
      <c r="BS232" s="86"/>
      <c r="BT232" s="86"/>
      <c r="BU232" s="86"/>
      <c r="BV232" s="86"/>
      <c r="BW232" s="86"/>
      <c r="BX232" s="86"/>
      <c r="BY232" s="86"/>
      <c r="BZ232" s="86"/>
      <c r="CA232" s="86"/>
    </row>
    <row r="233" spans="43:79" ht="13.5">
      <c r="AQ233" s="92"/>
      <c r="AR233" s="91"/>
      <c r="AS233" s="91"/>
      <c r="AT233" s="91"/>
      <c r="AU233" s="91"/>
      <c r="AV233" s="91"/>
      <c r="AW233" s="91"/>
      <c r="AX233" s="91"/>
      <c r="AY233" s="91"/>
      <c r="AZ233" s="86"/>
      <c r="BA233" s="86"/>
      <c r="BB233" s="86"/>
      <c r="BC233" s="86"/>
      <c r="BD233" s="86"/>
      <c r="BE233" s="86"/>
      <c r="BF233" s="86"/>
      <c r="BG233" s="86"/>
      <c r="BH233" s="86"/>
      <c r="BI233" s="86"/>
      <c r="BJ233" s="86"/>
      <c r="BK233" s="91"/>
      <c r="BL233" s="86"/>
      <c r="BM233" s="86"/>
      <c r="BN233" s="86"/>
      <c r="BO233" s="86"/>
      <c r="BP233" s="86"/>
      <c r="BQ233" s="86"/>
      <c r="BR233" s="86"/>
      <c r="BS233" s="86"/>
      <c r="BT233" s="86"/>
      <c r="BU233" s="86"/>
      <c r="BV233" s="86"/>
      <c r="BW233" s="86"/>
      <c r="BX233" s="86"/>
      <c r="BY233" s="86"/>
      <c r="BZ233" s="86"/>
      <c r="CA233" s="86"/>
    </row>
    <row r="234" spans="43:79" ht="13.5">
      <c r="AQ234" s="92"/>
      <c r="AR234" s="91"/>
      <c r="AS234" s="91"/>
      <c r="AT234" s="91"/>
      <c r="AU234" s="91"/>
      <c r="AV234" s="91"/>
      <c r="AW234" s="91"/>
      <c r="AX234" s="91"/>
      <c r="AY234" s="91"/>
      <c r="AZ234" s="86"/>
      <c r="BA234" s="86"/>
      <c r="BB234" s="86"/>
      <c r="BC234" s="86"/>
      <c r="BD234" s="86"/>
      <c r="BE234" s="86"/>
      <c r="BF234" s="86"/>
      <c r="BG234" s="86"/>
      <c r="BH234" s="86"/>
      <c r="BI234" s="86"/>
      <c r="BJ234" s="86"/>
      <c r="BK234" s="91"/>
      <c r="BL234" s="86"/>
      <c r="BM234" s="86"/>
      <c r="BN234" s="86"/>
      <c r="BO234" s="86"/>
      <c r="BP234" s="86"/>
      <c r="BQ234" s="86"/>
      <c r="BR234" s="86"/>
      <c r="BS234" s="86"/>
      <c r="BT234" s="86"/>
      <c r="BU234" s="86"/>
      <c r="BV234" s="86"/>
      <c r="BW234" s="86"/>
      <c r="BX234" s="86"/>
      <c r="BY234" s="86"/>
      <c r="BZ234" s="86"/>
      <c r="CA234" s="86"/>
    </row>
    <row r="235" spans="43:79" ht="13.5">
      <c r="AQ235" s="92"/>
      <c r="AR235" s="91"/>
      <c r="AS235" s="91"/>
      <c r="AT235" s="91"/>
      <c r="AU235" s="91"/>
      <c r="AV235" s="91"/>
      <c r="AW235" s="91"/>
      <c r="AX235" s="91"/>
      <c r="AY235" s="91"/>
      <c r="AZ235" s="86"/>
      <c r="BA235" s="86"/>
      <c r="BB235" s="86"/>
      <c r="BC235" s="86"/>
      <c r="BD235" s="86"/>
      <c r="BE235" s="86"/>
      <c r="BF235" s="86"/>
      <c r="BG235" s="86"/>
      <c r="BH235" s="86"/>
      <c r="BI235" s="86"/>
      <c r="BJ235" s="86"/>
      <c r="BK235" s="91"/>
      <c r="BL235" s="86"/>
      <c r="BM235" s="86"/>
      <c r="BN235" s="86"/>
      <c r="BO235" s="86"/>
      <c r="BP235" s="86"/>
      <c r="BQ235" s="86"/>
      <c r="BR235" s="86"/>
      <c r="BS235" s="86"/>
      <c r="BT235" s="86"/>
      <c r="BU235" s="86"/>
      <c r="BV235" s="86"/>
      <c r="BW235" s="86"/>
      <c r="BX235" s="86"/>
      <c r="BY235" s="86"/>
      <c r="BZ235" s="86"/>
      <c r="CA235" s="86"/>
    </row>
    <row r="236" spans="43:79" ht="13.5">
      <c r="AQ236" s="92"/>
      <c r="AR236" s="91"/>
      <c r="AS236" s="91"/>
      <c r="AT236" s="91"/>
      <c r="AU236" s="91"/>
      <c r="AV236" s="91"/>
      <c r="AW236" s="91"/>
      <c r="AX236" s="91"/>
      <c r="AY236" s="91"/>
      <c r="AZ236" s="86"/>
      <c r="BA236" s="86"/>
      <c r="BB236" s="86"/>
      <c r="BC236" s="86"/>
      <c r="BD236" s="86"/>
      <c r="BE236" s="86"/>
      <c r="BF236" s="86"/>
      <c r="BG236" s="86"/>
      <c r="BH236" s="86"/>
      <c r="BI236" s="86"/>
      <c r="BJ236" s="86"/>
      <c r="BK236" s="91"/>
      <c r="BL236" s="86"/>
      <c r="BM236" s="86"/>
      <c r="BN236" s="86"/>
      <c r="BO236" s="86"/>
      <c r="BP236" s="86"/>
      <c r="BQ236" s="86"/>
      <c r="BR236" s="86"/>
      <c r="BS236" s="86"/>
      <c r="BT236" s="86"/>
      <c r="BU236" s="86"/>
      <c r="BV236" s="86"/>
      <c r="BW236" s="86"/>
      <c r="BX236" s="86"/>
      <c r="BY236" s="86"/>
      <c r="BZ236" s="86"/>
      <c r="CA236" s="86"/>
    </row>
    <row r="237" spans="43:79" ht="13.5">
      <c r="AQ237" s="92"/>
      <c r="AR237" s="91"/>
      <c r="AS237" s="91"/>
      <c r="AT237" s="91"/>
      <c r="AU237" s="91"/>
      <c r="AV237" s="91"/>
      <c r="AW237" s="91"/>
      <c r="AX237" s="91"/>
      <c r="AY237" s="91"/>
      <c r="AZ237" s="86"/>
      <c r="BA237" s="86"/>
      <c r="BB237" s="86"/>
      <c r="BC237" s="86"/>
      <c r="BD237" s="86"/>
      <c r="BE237" s="86"/>
      <c r="BF237" s="86"/>
      <c r="BG237" s="86"/>
      <c r="BH237" s="86"/>
      <c r="BI237" s="86"/>
      <c r="BJ237" s="86"/>
      <c r="BK237" s="91"/>
      <c r="BL237" s="86"/>
      <c r="BM237" s="86"/>
      <c r="BN237" s="86"/>
      <c r="BO237" s="86"/>
      <c r="BP237" s="86"/>
      <c r="BQ237" s="86"/>
      <c r="BR237" s="86"/>
      <c r="BS237" s="86"/>
      <c r="BT237" s="86"/>
      <c r="BU237" s="86"/>
      <c r="BV237" s="86"/>
      <c r="BW237" s="86"/>
      <c r="BX237" s="86"/>
      <c r="BY237" s="86"/>
      <c r="BZ237" s="86"/>
      <c r="CA237" s="86"/>
    </row>
    <row r="238" spans="43:79" ht="13.5">
      <c r="AQ238" s="92"/>
      <c r="AR238" s="91"/>
      <c r="AS238" s="91"/>
      <c r="AT238" s="91"/>
      <c r="AU238" s="91"/>
      <c r="AV238" s="91"/>
      <c r="AW238" s="91"/>
      <c r="AX238" s="91"/>
      <c r="AY238" s="91"/>
      <c r="AZ238" s="86"/>
      <c r="BA238" s="86"/>
      <c r="BB238" s="86"/>
      <c r="BC238" s="86"/>
      <c r="BD238" s="86"/>
      <c r="BE238" s="86"/>
      <c r="BF238" s="86"/>
      <c r="BG238" s="86"/>
      <c r="BH238" s="86"/>
      <c r="BI238" s="86"/>
      <c r="BJ238" s="86"/>
      <c r="BK238" s="91"/>
      <c r="BL238" s="86"/>
      <c r="BM238" s="86"/>
      <c r="BN238" s="86"/>
      <c r="BO238" s="86"/>
      <c r="BP238" s="86"/>
      <c r="BQ238" s="86"/>
      <c r="BR238" s="86"/>
      <c r="BS238" s="86"/>
      <c r="BT238" s="86"/>
      <c r="BU238" s="86"/>
      <c r="BV238" s="86"/>
      <c r="BW238" s="86"/>
      <c r="BX238" s="86"/>
      <c r="BY238" s="86"/>
      <c r="BZ238" s="86"/>
      <c r="CA238" s="86"/>
    </row>
    <row r="239" spans="43:79" ht="13.5">
      <c r="AQ239" s="92"/>
      <c r="AR239" s="91"/>
      <c r="AS239" s="91"/>
      <c r="AT239" s="91"/>
      <c r="AU239" s="91"/>
      <c r="AV239" s="91"/>
      <c r="AW239" s="91"/>
      <c r="AX239" s="91"/>
      <c r="AY239" s="91"/>
      <c r="AZ239" s="86"/>
      <c r="BA239" s="86"/>
      <c r="BB239" s="86"/>
      <c r="BC239" s="86"/>
      <c r="BD239" s="86"/>
      <c r="BE239" s="86"/>
      <c r="BF239" s="86"/>
      <c r="BG239" s="86"/>
      <c r="BH239" s="86"/>
      <c r="BI239" s="86"/>
      <c r="BJ239" s="86"/>
      <c r="BK239" s="91"/>
      <c r="BL239" s="86"/>
      <c r="BM239" s="86"/>
      <c r="BN239" s="86"/>
      <c r="BO239" s="86"/>
      <c r="BP239" s="86"/>
      <c r="BQ239" s="86"/>
      <c r="BR239" s="86"/>
      <c r="BS239" s="86"/>
      <c r="BT239" s="86"/>
      <c r="BU239" s="86"/>
      <c r="BV239" s="86"/>
      <c r="BW239" s="86"/>
      <c r="BX239" s="86"/>
      <c r="BY239" s="86"/>
      <c r="BZ239" s="86"/>
      <c r="CA239" s="86"/>
    </row>
    <row r="240" spans="43:79" ht="13.5">
      <c r="AQ240" s="92"/>
      <c r="AR240" s="91"/>
      <c r="AS240" s="91"/>
      <c r="AT240" s="91"/>
      <c r="AU240" s="91"/>
      <c r="AV240" s="91"/>
      <c r="AW240" s="91"/>
      <c r="AX240" s="91"/>
      <c r="AY240" s="91"/>
      <c r="AZ240" s="86"/>
      <c r="BA240" s="86"/>
      <c r="BB240" s="86"/>
      <c r="BC240" s="86"/>
      <c r="BD240" s="86"/>
      <c r="BE240" s="86"/>
      <c r="BF240" s="86"/>
      <c r="BG240" s="86"/>
      <c r="BH240" s="86"/>
      <c r="BI240" s="86"/>
      <c r="BJ240" s="86"/>
      <c r="BK240" s="91"/>
      <c r="BL240" s="86"/>
      <c r="BM240" s="86"/>
      <c r="BN240" s="86"/>
      <c r="BO240" s="86"/>
      <c r="BP240" s="86"/>
      <c r="BQ240" s="86"/>
      <c r="BR240" s="86"/>
      <c r="BS240" s="86"/>
      <c r="BT240" s="86"/>
      <c r="BU240" s="86"/>
      <c r="BV240" s="86"/>
      <c r="BW240" s="86"/>
      <c r="BX240" s="86"/>
      <c r="BY240" s="86"/>
      <c r="BZ240" s="86"/>
      <c r="CA240" s="86"/>
    </row>
    <row r="241" spans="43:79" ht="13.5">
      <c r="AQ241" s="92"/>
      <c r="AR241" s="91"/>
      <c r="AS241" s="91"/>
      <c r="AT241" s="91"/>
      <c r="AU241" s="91"/>
      <c r="AV241" s="91"/>
      <c r="AW241" s="91"/>
      <c r="AX241" s="91"/>
      <c r="AY241" s="91"/>
      <c r="AZ241" s="86"/>
      <c r="BA241" s="86"/>
      <c r="BB241" s="86"/>
      <c r="BC241" s="86"/>
      <c r="BD241" s="86"/>
      <c r="BE241" s="86"/>
      <c r="BF241" s="86"/>
      <c r="BG241" s="86"/>
      <c r="BH241" s="86"/>
      <c r="BI241" s="86"/>
      <c r="BJ241" s="86"/>
      <c r="BK241" s="91"/>
      <c r="BL241" s="86"/>
      <c r="BM241" s="86"/>
      <c r="BN241" s="86"/>
      <c r="BO241" s="86"/>
      <c r="BP241" s="86"/>
      <c r="BQ241" s="86"/>
      <c r="BR241" s="86"/>
      <c r="BS241" s="86"/>
      <c r="BT241" s="86"/>
      <c r="BU241" s="86"/>
      <c r="BV241" s="86"/>
      <c r="BW241" s="86"/>
      <c r="BX241" s="86"/>
      <c r="BY241" s="86"/>
      <c r="BZ241" s="86"/>
      <c r="CA241" s="86"/>
    </row>
    <row r="242" spans="43:79" ht="13.5">
      <c r="AQ242" s="92"/>
      <c r="AR242" s="91"/>
      <c r="AS242" s="91"/>
      <c r="AT242" s="91"/>
      <c r="AU242" s="91"/>
      <c r="AV242" s="91"/>
      <c r="AW242" s="91"/>
      <c r="AX242" s="91"/>
      <c r="AY242" s="91"/>
      <c r="AZ242" s="86"/>
      <c r="BA242" s="86"/>
      <c r="BB242" s="86"/>
      <c r="BC242" s="86"/>
      <c r="BD242" s="86"/>
      <c r="BE242" s="86"/>
      <c r="BF242" s="86"/>
      <c r="BG242" s="86"/>
      <c r="BH242" s="86"/>
      <c r="BI242" s="86"/>
      <c r="BJ242" s="86"/>
      <c r="BK242" s="91"/>
      <c r="BL242" s="86"/>
      <c r="BM242" s="86"/>
      <c r="BN242" s="86"/>
      <c r="BO242" s="86"/>
      <c r="BP242" s="86"/>
      <c r="BQ242" s="86"/>
      <c r="BR242" s="86"/>
      <c r="BS242" s="86"/>
      <c r="BT242" s="86"/>
      <c r="BU242" s="86"/>
      <c r="BV242" s="86"/>
      <c r="BW242" s="86"/>
      <c r="BX242" s="86"/>
      <c r="BY242" s="86"/>
      <c r="BZ242" s="86"/>
      <c r="CA242" s="86"/>
    </row>
    <row r="243" spans="43:79" ht="13.5">
      <c r="AQ243" s="92"/>
      <c r="AR243" s="91"/>
      <c r="AS243" s="91"/>
      <c r="AT243" s="91"/>
      <c r="AU243" s="91"/>
      <c r="AV243" s="91"/>
      <c r="AW243" s="91"/>
      <c r="AX243" s="91"/>
      <c r="AY243" s="91"/>
      <c r="AZ243" s="86"/>
      <c r="BA243" s="86"/>
      <c r="BB243" s="86"/>
      <c r="BC243" s="86"/>
      <c r="BD243" s="86"/>
      <c r="BE243" s="86"/>
      <c r="BF243" s="86"/>
      <c r="BG243" s="86"/>
      <c r="BH243" s="86"/>
      <c r="BI243" s="86"/>
      <c r="BJ243" s="86"/>
      <c r="BK243" s="91"/>
      <c r="BL243" s="86"/>
      <c r="BM243" s="86"/>
      <c r="BN243" s="86"/>
      <c r="BO243" s="86"/>
      <c r="BP243" s="86"/>
      <c r="BQ243" s="86"/>
      <c r="BR243" s="86"/>
      <c r="BS243" s="86"/>
      <c r="BT243" s="86"/>
      <c r="BU243" s="86"/>
      <c r="BV243" s="86"/>
      <c r="BW243" s="86"/>
      <c r="BX243" s="86"/>
      <c r="BY243" s="86"/>
      <c r="BZ243" s="86"/>
      <c r="CA243" s="86"/>
    </row>
    <row r="244" spans="43:79" ht="13.5">
      <c r="AQ244" s="92"/>
      <c r="AR244" s="91"/>
      <c r="AS244" s="91"/>
      <c r="AT244" s="91"/>
      <c r="AU244" s="91"/>
      <c r="AV244" s="91"/>
      <c r="AW244" s="91"/>
      <c r="AX244" s="91"/>
      <c r="AY244" s="91"/>
      <c r="AZ244" s="86"/>
      <c r="BA244" s="86"/>
      <c r="BB244" s="86"/>
      <c r="BC244" s="86"/>
      <c r="BD244" s="86"/>
      <c r="BE244" s="86"/>
      <c r="BF244" s="86"/>
      <c r="BG244" s="86"/>
      <c r="BH244" s="86"/>
      <c r="BI244" s="86"/>
      <c r="BJ244" s="86"/>
      <c r="BK244" s="91"/>
      <c r="BL244" s="86"/>
      <c r="BM244" s="86"/>
      <c r="BN244" s="86"/>
      <c r="BO244" s="86"/>
      <c r="BP244" s="86"/>
      <c r="BQ244" s="86"/>
      <c r="BR244" s="86"/>
      <c r="BS244" s="86"/>
      <c r="BT244" s="86"/>
      <c r="BU244" s="86"/>
      <c r="BV244" s="86"/>
      <c r="BW244" s="86"/>
      <c r="BX244" s="86"/>
      <c r="BY244" s="86"/>
      <c r="BZ244" s="86"/>
      <c r="CA244" s="86"/>
    </row>
    <row r="245" spans="43:79" ht="13.5">
      <c r="AQ245" s="92"/>
      <c r="AR245" s="91"/>
      <c r="AS245" s="91"/>
      <c r="AT245" s="91"/>
      <c r="AU245" s="91"/>
      <c r="AV245" s="91"/>
      <c r="AW245" s="91"/>
      <c r="AX245" s="91"/>
      <c r="AY245" s="91"/>
      <c r="AZ245" s="86"/>
      <c r="BA245" s="86"/>
      <c r="BB245" s="86"/>
      <c r="BC245" s="86"/>
      <c r="BD245" s="86"/>
      <c r="BE245" s="86"/>
      <c r="BF245" s="86"/>
      <c r="BG245" s="86"/>
      <c r="BH245" s="86"/>
      <c r="BI245" s="86"/>
      <c r="BJ245" s="86"/>
      <c r="BK245" s="91"/>
      <c r="BL245" s="86"/>
      <c r="BM245" s="86"/>
      <c r="BN245" s="86"/>
      <c r="BO245" s="86"/>
      <c r="BP245" s="86"/>
      <c r="BQ245" s="86"/>
      <c r="BR245" s="86"/>
      <c r="BS245" s="86"/>
      <c r="BT245" s="86"/>
      <c r="BU245" s="86"/>
      <c r="BV245" s="86"/>
      <c r="BW245" s="86"/>
      <c r="BX245" s="86"/>
      <c r="BY245" s="86"/>
      <c r="BZ245" s="86"/>
      <c r="CA245" s="86"/>
    </row>
    <row r="246" spans="43:79" ht="13.5">
      <c r="AQ246" s="92"/>
      <c r="AR246" s="91"/>
      <c r="AS246" s="91"/>
      <c r="AT246" s="91"/>
      <c r="AU246" s="91"/>
      <c r="AV246" s="91"/>
      <c r="AW246" s="91"/>
      <c r="AX246" s="91"/>
      <c r="AY246" s="91"/>
      <c r="AZ246" s="86"/>
      <c r="BA246" s="86"/>
      <c r="BB246" s="86"/>
      <c r="BC246" s="86"/>
      <c r="BD246" s="86"/>
      <c r="BE246" s="86"/>
      <c r="BF246" s="86"/>
      <c r="BG246" s="86"/>
      <c r="BH246" s="86"/>
      <c r="BI246" s="86"/>
      <c r="BJ246" s="86"/>
      <c r="BK246" s="91"/>
      <c r="BL246" s="86"/>
      <c r="BM246" s="86"/>
      <c r="BN246" s="86"/>
      <c r="BO246" s="86"/>
      <c r="BP246" s="86"/>
      <c r="BQ246" s="86"/>
      <c r="BR246" s="86"/>
      <c r="BS246" s="86"/>
      <c r="BT246" s="86"/>
      <c r="BU246" s="86"/>
      <c r="BV246" s="86"/>
      <c r="BW246" s="86"/>
      <c r="BX246" s="86"/>
      <c r="BY246" s="86"/>
      <c r="BZ246" s="86"/>
      <c r="CA246" s="86"/>
    </row>
    <row r="247" spans="43:79" ht="13.5">
      <c r="AQ247" s="92"/>
      <c r="AR247" s="91"/>
      <c r="AS247" s="91"/>
      <c r="AT247" s="91"/>
      <c r="AU247" s="91"/>
      <c r="AV247" s="91"/>
      <c r="AW247" s="91"/>
      <c r="AX247" s="91"/>
      <c r="AY247" s="91"/>
      <c r="AZ247" s="86"/>
      <c r="BA247" s="86"/>
      <c r="BB247" s="86"/>
      <c r="BC247" s="86"/>
      <c r="BD247" s="86"/>
      <c r="BE247" s="86"/>
      <c r="BF247" s="86"/>
      <c r="BG247" s="86"/>
      <c r="BH247" s="86"/>
      <c r="BI247" s="86"/>
      <c r="BJ247" s="86"/>
      <c r="BK247" s="91"/>
      <c r="BL247" s="86"/>
      <c r="BM247" s="86"/>
      <c r="BN247" s="86"/>
      <c r="BO247" s="86"/>
      <c r="BP247" s="86"/>
      <c r="BQ247" s="86"/>
      <c r="BR247" s="86"/>
      <c r="BS247" s="86"/>
      <c r="BT247" s="86"/>
      <c r="BU247" s="86"/>
      <c r="BV247" s="86"/>
      <c r="BW247" s="86"/>
      <c r="BX247" s="86"/>
      <c r="BY247" s="86"/>
      <c r="BZ247" s="86"/>
      <c r="CA247" s="86"/>
    </row>
    <row r="248" spans="43:79" ht="13.5">
      <c r="AQ248" s="92"/>
      <c r="AR248" s="91"/>
      <c r="AS248" s="91"/>
      <c r="AT248" s="91"/>
      <c r="AU248" s="91"/>
      <c r="AV248" s="91"/>
      <c r="AW248" s="91"/>
      <c r="AX248" s="91"/>
      <c r="AY248" s="91"/>
      <c r="AZ248" s="86"/>
      <c r="BA248" s="86"/>
      <c r="BB248" s="86"/>
      <c r="BC248" s="86"/>
      <c r="BD248" s="86"/>
      <c r="BE248" s="86"/>
      <c r="BF248" s="86"/>
      <c r="BG248" s="86"/>
      <c r="BH248" s="86"/>
      <c r="BI248" s="86"/>
      <c r="BJ248" s="86"/>
      <c r="BK248" s="91"/>
      <c r="BL248" s="86"/>
      <c r="BM248" s="86"/>
      <c r="BN248" s="86"/>
      <c r="BO248" s="86"/>
      <c r="BP248" s="86"/>
      <c r="BQ248" s="86"/>
      <c r="BR248" s="86"/>
      <c r="BS248" s="86"/>
      <c r="BT248" s="86"/>
      <c r="BU248" s="86"/>
      <c r="BV248" s="86"/>
      <c r="BW248" s="86"/>
      <c r="BX248" s="86"/>
      <c r="BY248" s="86"/>
      <c r="BZ248" s="86"/>
      <c r="CA248" s="86"/>
    </row>
    <row r="249" spans="43:79" ht="13.5">
      <c r="AQ249" s="92"/>
      <c r="AR249" s="91"/>
      <c r="AS249" s="91"/>
      <c r="AT249" s="91"/>
      <c r="AU249" s="91"/>
      <c r="AV249" s="91"/>
      <c r="AW249" s="91"/>
      <c r="AX249" s="91"/>
      <c r="AY249" s="91"/>
      <c r="AZ249" s="86"/>
      <c r="BA249" s="86"/>
      <c r="BB249" s="86"/>
      <c r="BC249" s="86"/>
      <c r="BD249" s="86"/>
      <c r="BE249" s="86"/>
      <c r="BF249" s="86"/>
      <c r="BG249" s="86"/>
      <c r="BH249" s="86"/>
      <c r="BI249" s="86"/>
      <c r="BJ249" s="86"/>
      <c r="BK249" s="91"/>
      <c r="BL249" s="86"/>
      <c r="BM249" s="86"/>
      <c r="BN249" s="86"/>
      <c r="BO249" s="86"/>
      <c r="BP249" s="86"/>
      <c r="BQ249" s="86"/>
      <c r="BR249" s="86"/>
      <c r="BS249" s="86"/>
      <c r="BT249" s="86"/>
      <c r="BU249" s="86"/>
      <c r="BV249" s="86"/>
      <c r="BW249" s="86"/>
      <c r="BX249" s="86"/>
      <c r="BY249" s="86"/>
      <c r="BZ249" s="86"/>
      <c r="CA249" s="86"/>
    </row>
    <row r="250" spans="43:79" ht="13.5">
      <c r="AQ250" s="92"/>
      <c r="AR250" s="91"/>
      <c r="AS250" s="91"/>
      <c r="AT250" s="91"/>
      <c r="AU250" s="91"/>
      <c r="AV250" s="91"/>
      <c r="AW250" s="91"/>
      <c r="AX250" s="91"/>
      <c r="AY250" s="91"/>
      <c r="AZ250" s="86"/>
      <c r="BA250" s="86"/>
      <c r="BB250" s="86"/>
      <c r="BC250" s="86"/>
      <c r="BD250" s="86"/>
      <c r="BE250" s="86"/>
      <c r="BF250" s="86"/>
      <c r="BG250" s="86"/>
      <c r="BH250" s="86"/>
      <c r="BI250" s="86"/>
      <c r="BJ250" s="86"/>
      <c r="BK250" s="91"/>
      <c r="BL250" s="86"/>
      <c r="BM250" s="86"/>
      <c r="BN250" s="86"/>
      <c r="BO250" s="86"/>
      <c r="BP250" s="86"/>
      <c r="BQ250" s="86"/>
      <c r="BR250" s="86"/>
      <c r="BS250" s="86"/>
      <c r="BT250" s="86"/>
      <c r="BU250" s="86"/>
      <c r="BV250" s="86"/>
      <c r="BW250" s="86"/>
      <c r="BX250" s="86"/>
      <c r="BY250" s="86"/>
      <c r="BZ250" s="86"/>
      <c r="CA250" s="86"/>
    </row>
    <row r="251" spans="43:79" ht="13.5">
      <c r="AQ251" s="92"/>
      <c r="AR251" s="91"/>
      <c r="AS251" s="91"/>
      <c r="AT251" s="91"/>
      <c r="AU251" s="91"/>
      <c r="AV251" s="91"/>
      <c r="AW251" s="91"/>
      <c r="AX251" s="91"/>
      <c r="AY251" s="91"/>
      <c r="AZ251" s="86"/>
      <c r="BA251" s="86"/>
      <c r="BB251" s="86"/>
      <c r="BC251" s="86"/>
      <c r="BD251" s="86"/>
      <c r="BE251" s="86"/>
      <c r="BF251" s="86"/>
      <c r="BG251" s="86"/>
      <c r="BH251" s="86"/>
      <c r="BI251" s="86"/>
      <c r="BJ251" s="86"/>
      <c r="BK251" s="91"/>
      <c r="BL251" s="86"/>
      <c r="BM251" s="86"/>
      <c r="BN251" s="86"/>
      <c r="BO251" s="86"/>
      <c r="BP251" s="86"/>
      <c r="BQ251" s="86"/>
      <c r="BR251" s="86"/>
      <c r="BS251" s="86"/>
      <c r="BT251" s="86"/>
      <c r="BU251" s="86"/>
      <c r="BV251" s="86"/>
      <c r="BW251" s="86"/>
      <c r="BX251" s="86"/>
      <c r="BY251" s="86"/>
      <c r="BZ251" s="86"/>
      <c r="CA251" s="86"/>
    </row>
    <row r="252" spans="43:79" ht="13.5">
      <c r="AQ252" s="92"/>
      <c r="AR252" s="91"/>
      <c r="AS252" s="91"/>
      <c r="AT252" s="91"/>
      <c r="AU252" s="91"/>
      <c r="AV252" s="91"/>
      <c r="AW252" s="91"/>
      <c r="AX252" s="91"/>
      <c r="AY252" s="91"/>
      <c r="AZ252" s="86"/>
      <c r="BA252" s="86"/>
      <c r="BB252" s="86"/>
      <c r="BC252" s="86"/>
      <c r="BD252" s="86"/>
      <c r="BE252" s="86"/>
      <c r="BF252" s="86"/>
      <c r="BG252" s="86"/>
      <c r="BH252" s="86"/>
      <c r="BI252" s="86"/>
      <c r="BJ252" s="86"/>
      <c r="BK252" s="91"/>
      <c r="BL252" s="86"/>
      <c r="BM252" s="86"/>
      <c r="BN252" s="86"/>
      <c r="BO252" s="86"/>
      <c r="BP252" s="86"/>
      <c r="BQ252" s="86"/>
      <c r="BR252" s="86"/>
      <c r="BS252" s="86"/>
      <c r="BT252" s="86"/>
      <c r="BU252" s="86"/>
      <c r="BV252" s="86"/>
      <c r="BW252" s="86"/>
      <c r="BX252" s="86"/>
      <c r="BY252" s="86"/>
      <c r="BZ252" s="86"/>
      <c r="CA252" s="86"/>
    </row>
    <row r="253" spans="43:79" ht="13.5">
      <c r="AQ253" s="92"/>
      <c r="AR253" s="91"/>
      <c r="AS253" s="91"/>
      <c r="AT253" s="91"/>
      <c r="AU253" s="91"/>
      <c r="AV253" s="91"/>
      <c r="AW253" s="91"/>
      <c r="AX253" s="91"/>
      <c r="AY253" s="91"/>
      <c r="AZ253" s="86"/>
      <c r="BA253" s="86"/>
      <c r="BB253" s="86"/>
      <c r="BC253" s="86"/>
      <c r="BD253" s="86"/>
      <c r="BE253" s="86"/>
      <c r="BF253" s="86"/>
      <c r="BG253" s="86"/>
      <c r="BH253" s="86"/>
      <c r="BI253" s="86"/>
      <c r="BJ253" s="86"/>
      <c r="BK253" s="91"/>
      <c r="BL253" s="86"/>
      <c r="BM253" s="86"/>
      <c r="BN253" s="86"/>
      <c r="BO253" s="86"/>
      <c r="BP253" s="86"/>
      <c r="BQ253" s="86"/>
      <c r="BR253" s="86"/>
      <c r="BS253" s="86"/>
      <c r="BT253" s="86"/>
      <c r="BU253" s="86"/>
      <c r="BV253" s="86"/>
      <c r="BW253" s="86"/>
      <c r="BX253" s="86"/>
      <c r="BY253" s="86"/>
      <c r="BZ253" s="86"/>
      <c r="CA253" s="86"/>
    </row>
    <row r="254" spans="43:79" ht="13.5">
      <c r="AQ254" s="92"/>
      <c r="AR254" s="91"/>
      <c r="AS254" s="91"/>
      <c r="AT254" s="91"/>
      <c r="AU254" s="91"/>
      <c r="AV254" s="91"/>
      <c r="AW254" s="91"/>
      <c r="AX254" s="91"/>
      <c r="AY254" s="91"/>
      <c r="AZ254" s="86"/>
      <c r="BA254" s="86"/>
      <c r="BB254" s="86"/>
      <c r="BC254" s="86"/>
      <c r="BD254" s="86"/>
      <c r="BE254" s="86"/>
      <c r="BF254" s="86"/>
      <c r="BG254" s="86"/>
      <c r="BH254" s="86"/>
      <c r="BI254" s="86"/>
      <c r="BJ254" s="86"/>
      <c r="BK254" s="91"/>
      <c r="BL254" s="86"/>
      <c r="BM254" s="86"/>
      <c r="BN254" s="86"/>
      <c r="BO254" s="86"/>
      <c r="BP254" s="86"/>
      <c r="BQ254" s="86"/>
      <c r="BR254" s="86"/>
      <c r="BS254" s="86"/>
      <c r="BT254" s="86"/>
      <c r="BU254" s="86"/>
      <c r="BV254" s="86"/>
      <c r="BW254" s="86"/>
      <c r="BX254" s="86"/>
      <c r="BY254" s="86"/>
      <c r="BZ254" s="86"/>
      <c r="CA254" s="86"/>
    </row>
    <row r="255" spans="43:79" ht="13.5">
      <c r="AQ255" s="92"/>
      <c r="AR255" s="91"/>
      <c r="AS255" s="91"/>
      <c r="AT255" s="91"/>
      <c r="AU255" s="91"/>
      <c r="AV255" s="91"/>
      <c r="AW255" s="91"/>
      <c r="AX255" s="91"/>
      <c r="AY255" s="91"/>
      <c r="AZ255" s="86"/>
      <c r="BA255" s="86"/>
      <c r="BB255" s="86"/>
      <c r="BC255" s="86"/>
      <c r="BD255" s="86"/>
      <c r="BE255" s="86"/>
      <c r="BF255" s="86"/>
      <c r="BG255" s="86"/>
      <c r="BH255" s="86"/>
      <c r="BI255" s="86"/>
      <c r="BJ255" s="86"/>
      <c r="BK255" s="91"/>
      <c r="BL255" s="86"/>
      <c r="BM255" s="86"/>
      <c r="BN255" s="86"/>
      <c r="BO255" s="86"/>
      <c r="BP255" s="86"/>
      <c r="BQ255" s="86"/>
      <c r="BR255" s="86"/>
      <c r="BS255" s="86"/>
      <c r="BT255" s="86"/>
      <c r="BU255" s="86"/>
      <c r="BV255" s="86"/>
      <c r="BW255" s="86"/>
      <c r="BX255" s="86"/>
      <c r="BY255" s="86"/>
      <c r="BZ255" s="86"/>
      <c r="CA255" s="86"/>
    </row>
    <row r="256" spans="43:79" ht="13.5">
      <c r="AQ256" s="92"/>
      <c r="AR256" s="91"/>
      <c r="AS256" s="91"/>
      <c r="AT256" s="91"/>
      <c r="AU256" s="91"/>
      <c r="AV256" s="91"/>
      <c r="AW256" s="91"/>
      <c r="AX256" s="91"/>
      <c r="AY256" s="91"/>
      <c r="AZ256" s="86"/>
      <c r="BA256" s="86"/>
      <c r="BB256" s="86"/>
      <c r="BC256" s="86"/>
      <c r="BD256" s="86"/>
      <c r="BE256" s="86"/>
      <c r="BF256" s="86"/>
      <c r="BG256" s="86"/>
      <c r="BH256" s="86"/>
      <c r="BI256" s="86"/>
      <c r="BJ256" s="86"/>
      <c r="BK256" s="86"/>
      <c r="BL256" s="86"/>
      <c r="BM256" s="86"/>
      <c r="BN256" s="86"/>
      <c r="BO256" s="86"/>
      <c r="BP256" s="86"/>
      <c r="BQ256" s="86"/>
      <c r="BR256" s="86"/>
      <c r="BS256" s="86"/>
      <c r="BT256" s="86"/>
      <c r="BU256" s="86"/>
      <c r="BV256" s="86"/>
      <c r="BW256" s="86"/>
      <c r="BX256" s="86"/>
      <c r="BY256" s="86"/>
      <c r="BZ256" s="86"/>
      <c r="CA256" s="86"/>
    </row>
    <row r="257" spans="43:79" ht="13.5">
      <c r="AQ257" s="92"/>
      <c r="AR257" s="91"/>
      <c r="AS257" s="91"/>
      <c r="AT257" s="91"/>
      <c r="AU257" s="91"/>
      <c r="AV257" s="91"/>
      <c r="AW257" s="91"/>
      <c r="AX257" s="91"/>
      <c r="AY257" s="91"/>
      <c r="AZ257" s="86"/>
      <c r="BA257" s="86"/>
      <c r="BB257" s="86"/>
      <c r="BC257" s="86"/>
      <c r="BD257" s="86"/>
      <c r="BE257" s="86"/>
      <c r="BF257" s="86"/>
      <c r="BG257" s="86"/>
      <c r="BH257" s="86"/>
      <c r="BI257" s="86"/>
      <c r="BJ257" s="86"/>
      <c r="BK257" s="86"/>
      <c r="BL257" s="86"/>
      <c r="BM257" s="86"/>
      <c r="BN257" s="86"/>
      <c r="BO257" s="86"/>
      <c r="BP257" s="86"/>
      <c r="BQ257" s="86"/>
      <c r="BR257" s="86"/>
      <c r="BS257" s="86"/>
      <c r="BT257" s="86"/>
      <c r="BU257" s="86"/>
      <c r="BV257" s="86"/>
      <c r="BW257" s="86"/>
      <c r="BX257" s="86"/>
      <c r="BY257" s="86"/>
      <c r="BZ257" s="86"/>
      <c r="CA257" s="86"/>
    </row>
    <row r="258" spans="43:79" ht="13.5">
      <c r="AQ258" s="92"/>
      <c r="AR258" s="91"/>
      <c r="AS258" s="91"/>
      <c r="AT258" s="91"/>
      <c r="AU258" s="91"/>
      <c r="AV258" s="91"/>
      <c r="AW258" s="91"/>
      <c r="AX258" s="91"/>
      <c r="AY258" s="91"/>
      <c r="AZ258" s="86"/>
      <c r="BA258" s="86"/>
      <c r="BB258" s="86"/>
      <c r="BC258" s="86"/>
      <c r="BD258" s="86"/>
      <c r="BE258" s="86"/>
      <c r="BF258" s="86"/>
      <c r="BG258" s="86"/>
      <c r="BH258" s="86"/>
      <c r="BI258" s="86"/>
      <c r="BJ258" s="86"/>
      <c r="BK258" s="86"/>
      <c r="BL258" s="86"/>
      <c r="BM258" s="86"/>
      <c r="BN258" s="86"/>
      <c r="BO258" s="86"/>
      <c r="BP258" s="86"/>
      <c r="BQ258" s="86"/>
      <c r="BR258" s="86"/>
      <c r="BS258" s="86"/>
      <c r="BT258" s="86"/>
      <c r="BU258" s="86"/>
      <c r="BV258" s="86"/>
      <c r="BW258" s="86"/>
      <c r="BX258" s="86"/>
      <c r="BY258" s="86"/>
      <c r="BZ258" s="86"/>
      <c r="CA258" s="86"/>
    </row>
    <row r="259" spans="43:79" ht="13.5">
      <c r="AQ259" s="92"/>
      <c r="AR259" s="91"/>
      <c r="AS259" s="91"/>
      <c r="AT259" s="91"/>
      <c r="AU259" s="91"/>
      <c r="AV259" s="91"/>
      <c r="AW259" s="91"/>
      <c r="AX259" s="91"/>
      <c r="AY259" s="91"/>
      <c r="AZ259" s="86"/>
      <c r="BA259" s="86"/>
      <c r="BB259" s="86"/>
      <c r="BC259" s="86"/>
      <c r="BD259" s="86"/>
      <c r="BE259" s="86"/>
      <c r="BF259" s="86"/>
      <c r="BG259" s="86"/>
      <c r="BH259" s="86"/>
      <c r="BI259" s="86"/>
      <c r="BJ259" s="86"/>
      <c r="BK259" s="86"/>
      <c r="BL259" s="86"/>
      <c r="BM259" s="86"/>
      <c r="BN259" s="86"/>
      <c r="BO259" s="86"/>
      <c r="BP259" s="86"/>
      <c r="BQ259" s="86"/>
      <c r="BR259" s="86"/>
      <c r="BS259" s="86"/>
      <c r="BT259" s="86"/>
      <c r="BU259" s="86"/>
      <c r="BV259" s="86"/>
      <c r="BW259" s="86"/>
      <c r="BX259" s="86"/>
      <c r="BY259" s="86"/>
      <c r="BZ259" s="86"/>
      <c r="CA259" s="86"/>
    </row>
    <row r="260" spans="43:79" ht="13.5">
      <c r="AQ260" s="92"/>
      <c r="AR260" s="91"/>
      <c r="AS260" s="91"/>
      <c r="AT260" s="91"/>
      <c r="AU260" s="91"/>
      <c r="AV260" s="91"/>
      <c r="AW260" s="91"/>
      <c r="AX260" s="91"/>
      <c r="AY260" s="91"/>
      <c r="AZ260" s="86"/>
      <c r="BA260" s="86"/>
      <c r="BB260" s="86"/>
      <c r="BC260" s="86"/>
      <c r="BD260" s="86"/>
      <c r="BE260" s="86"/>
      <c r="BF260" s="86"/>
      <c r="BG260" s="86"/>
      <c r="BH260" s="86"/>
      <c r="BI260" s="86"/>
      <c r="BJ260" s="86"/>
      <c r="BK260" s="86"/>
      <c r="BL260" s="86"/>
      <c r="BM260" s="86"/>
      <c r="BN260" s="86"/>
      <c r="BO260" s="86"/>
      <c r="BP260" s="86"/>
      <c r="BQ260" s="86"/>
      <c r="BR260" s="86"/>
      <c r="BS260" s="86"/>
      <c r="BT260" s="86"/>
      <c r="BU260" s="86"/>
      <c r="BV260" s="86"/>
      <c r="BW260" s="86"/>
      <c r="BX260" s="86"/>
      <c r="BY260" s="86"/>
      <c r="BZ260" s="86"/>
      <c r="CA260" s="86"/>
    </row>
    <row r="261" spans="43:79" ht="13.5">
      <c r="AQ261" s="92"/>
      <c r="AR261" s="91"/>
      <c r="AS261" s="91"/>
      <c r="AT261" s="91"/>
      <c r="AU261" s="91"/>
      <c r="AV261" s="91"/>
      <c r="AW261" s="91"/>
      <c r="AX261" s="91"/>
      <c r="AY261" s="91"/>
      <c r="AZ261" s="86"/>
      <c r="BA261" s="86"/>
      <c r="BB261" s="86"/>
      <c r="BC261" s="86"/>
      <c r="BD261" s="86"/>
      <c r="BE261" s="86"/>
      <c r="BF261" s="86"/>
      <c r="BG261" s="86"/>
      <c r="BH261" s="86"/>
      <c r="BI261" s="86"/>
      <c r="BJ261" s="86"/>
      <c r="BK261" s="86"/>
      <c r="BL261" s="86"/>
      <c r="BM261" s="86"/>
      <c r="BN261" s="86"/>
      <c r="BO261" s="86"/>
      <c r="BP261" s="86"/>
      <c r="BQ261" s="86"/>
      <c r="BR261" s="86"/>
      <c r="BS261" s="86"/>
      <c r="BT261" s="86"/>
      <c r="BU261" s="86"/>
      <c r="BV261" s="86"/>
      <c r="BW261" s="86"/>
      <c r="BX261" s="86"/>
      <c r="BY261" s="86"/>
      <c r="BZ261" s="86"/>
      <c r="CA261" s="86"/>
    </row>
    <row r="262" spans="43:79" ht="13.5">
      <c r="AQ262" s="92"/>
      <c r="AR262" s="91"/>
      <c r="AS262" s="91"/>
      <c r="AT262" s="91"/>
      <c r="AU262" s="91"/>
      <c r="AV262" s="91"/>
      <c r="AW262" s="91"/>
      <c r="AX262" s="91"/>
      <c r="AY262" s="91"/>
      <c r="AZ262" s="86"/>
      <c r="BA262" s="86"/>
      <c r="BB262" s="86"/>
      <c r="BC262" s="86"/>
      <c r="BD262" s="86"/>
      <c r="BE262" s="86"/>
      <c r="BF262" s="86"/>
      <c r="BG262" s="86"/>
      <c r="BH262" s="86"/>
      <c r="BI262" s="86"/>
      <c r="BJ262" s="86"/>
      <c r="BK262" s="86"/>
      <c r="BL262" s="86"/>
      <c r="BM262" s="86"/>
      <c r="BN262" s="86"/>
      <c r="BO262" s="86"/>
      <c r="BP262" s="86"/>
      <c r="BQ262" s="86"/>
      <c r="BR262" s="86"/>
      <c r="BS262" s="86"/>
      <c r="BT262" s="86"/>
      <c r="BU262" s="86"/>
      <c r="BV262" s="86"/>
      <c r="BW262" s="86"/>
      <c r="BX262" s="86"/>
      <c r="BY262" s="86"/>
      <c r="BZ262" s="86"/>
      <c r="CA262" s="86"/>
    </row>
    <row r="263" spans="43:79" ht="13.5">
      <c r="AQ263" s="92"/>
      <c r="AR263" s="91"/>
      <c r="AS263" s="91"/>
      <c r="AT263" s="91"/>
      <c r="AU263" s="91"/>
      <c r="AV263" s="91"/>
      <c r="AW263" s="91"/>
      <c r="AX263" s="91"/>
      <c r="AY263" s="91"/>
      <c r="AZ263" s="86"/>
      <c r="BA263" s="86"/>
      <c r="BB263" s="86"/>
      <c r="BC263" s="86"/>
      <c r="BD263" s="86"/>
      <c r="BE263" s="86"/>
      <c r="BF263" s="86"/>
      <c r="BG263" s="86"/>
      <c r="BH263" s="86"/>
      <c r="BI263" s="86"/>
      <c r="BJ263" s="86"/>
      <c r="BK263" s="86"/>
      <c r="BL263" s="86"/>
      <c r="BM263" s="86"/>
      <c r="BN263" s="86"/>
      <c r="BO263" s="86"/>
      <c r="BP263" s="86"/>
      <c r="BQ263" s="86"/>
      <c r="BR263" s="86"/>
      <c r="BS263" s="86"/>
      <c r="BT263" s="86"/>
      <c r="BU263" s="86"/>
      <c r="BV263" s="86"/>
      <c r="BW263" s="86"/>
      <c r="BX263" s="86"/>
      <c r="BY263" s="86"/>
      <c r="BZ263" s="86"/>
      <c r="CA263" s="86"/>
    </row>
    <row r="264" spans="43:79" ht="13.5">
      <c r="AQ264" s="92"/>
      <c r="AR264" s="91"/>
      <c r="AS264" s="91"/>
      <c r="AT264" s="91"/>
      <c r="AU264" s="91"/>
      <c r="AV264" s="91"/>
      <c r="AW264" s="91"/>
      <c r="AX264" s="91"/>
      <c r="AY264" s="91"/>
      <c r="AZ264" s="86"/>
      <c r="BA264" s="86"/>
      <c r="BB264" s="86"/>
      <c r="BC264" s="86"/>
      <c r="BD264" s="86"/>
      <c r="BE264" s="86"/>
      <c r="BF264" s="86"/>
      <c r="BG264" s="86"/>
      <c r="BH264" s="86"/>
      <c r="BI264" s="86"/>
      <c r="BJ264" s="86"/>
      <c r="BK264" s="86"/>
      <c r="BL264" s="86"/>
      <c r="BM264" s="86"/>
      <c r="BN264" s="86"/>
      <c r="BO264" s="86"/>
      <c r="BP264" s="86"/>
      <c r="BQ264" s="86"/>
      <c r="BR264" s="86"/>
      <c r="BS264" s="86"/>
      <c r="BT264" s="86"/>
      <c r="BU264" s="86"/>
      <c r="BV264" s="86"/>
      <c r="BW264" s="86"/>
      <c r="BX264" s="86"/>
      <c r="BY264" s="86"/>
      <c r="BZ264" s="86"/>
      <c r="CA264" s="86"/>
    </row>
    <row r="265" spans="43:79" ht="13.5">
      <c r="AQ265" s="92"/>
      <c r="AR265" s="91"/>
      <c r="AS265" s="91"/>
      <c r="AT265" s="91"/>
      <c r="AU265" s="91"/>
      <c r="AV265" s="91"/>
      <c r="AW265" s="91"/>
      <c r="AX265" s="91"/>
      <c r="AY265" s="91"/>
      <c r="AZ265" s="86"/>
      <c r="BA265" s="86"/>
      <c r="BB265" s="86"/>
      <c r="BC265" s="86"/>
      <c r="BD265" s="86"/>
      <c r="BE265" s="86"/>
      <c r="BF265" s="86"/>
      <c r="BG265" s="86"/>
      <c r="BH265" s="86"/>
      <c r="BI265" s="86"/>
      <c r="BJ265" s="86"/>
      <c r="BK265" s="86"/>
      <c r="BL265" s="86"/>
      <c r="BM265" s="86"/>
      <c r="BN265" s="86"/>
      <c r="BO265" s="86"/>
      <c r="BP265" s="86"/>
      <c r="BQ265" s="86"/>
      <c r="BR265" s="86"/>
      <c r="BS265" s="86"/>
      <c r="BT265" s="86"/>
      <c r="BU265" s="86"/>
      <c r="BV265" s="86"/>
      <c r="BW265" s="86"/>
      <c r="BX265" s="86"/>
      <c r="BY265" s="86"/>
      <c r="BZ265" s="86"/>
      <c r="CA265" s="86"/>
    </row>
    <row r="266" spans="43:79" ht="13.5">
      <c r="AQ266" s="92"/>
      <c r="AR266" s="91"/>
      <c r="AS266" s="91"/>
      <c r="AT266" s="91"/>
      <c r="AU266" s="91"/>
      <c r="AV266" s="91"/>
      <c r="AW266" s="91"/>
      <c r="AX266" s="91"/>
      <c r="AY266" s="91"/>
      <c r="AZ266" s="86"/>
      <c r="BA266" s="86"/>
      <c r="BB266" s="86"/>
      <c r="BC266" s="86"/>
      <c r="BD266" s="86"/>
      <c r="BE266" s="86"/>
      <c r="BF266" s="86"/>
      <c r="BG266" s="86"/>
      <c r="BH266" s="86"/>
      <c r="BI266" s="86"/>
      <c r="BJ266" s="86"/>
      <c r="BK266" s="86"/>
      <c r="BL266" s="86"/>
      <c r="BM266" s="86"/>
      <c r="BN266" s="86"/>
      <c r="BO266" s="86"/>
      <c r="BP266" s="86"/>
      <c r="BQ266" s="86"/>
      <c r="BR266" s="86"/>
      <c r="BS266" s="86"/>
      <c r="BT266" s="86"/>
      <c r="BU266" s="86"/>
      <c r="BV266" s="86"/>
      <c r="BW266" s="86"/>
      <c r="BX266" s="86"/>
      <c r="BY266" s="86"/>
      <c r="BZ266" s="86"/>
      <c r="CA266" s="86"/>
    </row>
    <row r="267" spans="43:79" ht="13.5">
      <c r="AQ267" s="92"/>
      <c r="AR267" s="91"/>
      <c r="AS267" s="91"/>
      <c r="AT267" s="91"/>
      <c r="AU267" s="91"/>
      <c r="AV267" s="91"/>
      <c r="AW267" s="91"/>
      <c r="AX267" s="91"/>
      <c r="AY267" s="91"/>
      <c r="AZ267" s="86"/>
      <c r="BA267" s="86"/>
      <c r="BB267" s="86"/>
      <c r="BC267" s="86"/>
      <c r="BD267" s="86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6"/>
      <c r="BQ267" s="86"/>
      <c r="BR267" s="86"/>
      <c r="BS267" s="86"/>
      <c r="BT267" s="86"/>
      <c r="BU267" s="86"/>
      <c r="BV267" s="86"/>
      <c r="BW267" s="86"/>
      <c r="BX267" s="86"/>
      <c r="BY267" s="86"/>
      <c r="BZ267" s="86"/>
      <c r="CA267" s="86"/>
    </row>
    <row r="268" spans="43:79" ht="13.5">
      <c r="AQ268" s="92"/>
      <c r="AR268" s="91"/>
      <c r="AS268" s="91"/>
      <c r="AT268" s="91"/>
      <c r="AU268" s="91"/>
      <c r="AV268" s="91"/>
      <c r="AW268" s="91"/>
      <c r="AX268" s="91"/>
      <c r="AY268" s="91"/>
      <c r="AZ268" s="86"/>
      <c r="BA268" s="86"/>
      <c r="BB268" s="86"/>
      <c r="BC268" s="86"/>
      <c r="BD268" s="86"/>
      <c r="BE268" s="86"/>
      <c r="BF268" s="86"/>
      <c r="BG268" s="86"/>
      <c r="BH268" s="86"/>
      <c r="BI268" s="86"/>
      <c r="BJ268" s="86"/>
      <c r="BK268" s="86"/>
      <c r="BL268" s="86"/>
      <c r="BM268" s="86"/>
      <c r="BN268" s="86"/>
      <c r="BO268" s="86"/>
      <c r="BP268" s="86"/>
      <c r="BQ268" s="86"/>
      <c r="BR268" s="86"/>
      <c r="BS268" s="86"/>
      <c r="BT268" s="86"/>
      <c r="BU268" s="86"/>
      <c r="BV268" s="86"/>
      <c r="BW268" s="86"/>
      <c r="BX268" s="86"/>
      <c r="BY268" s="86"/>
      <c r="BZ268" s="86"/>
      <c r="CA268" s="86"/>
    </row>
    <row r="269" spans="43:79" ht="13.5">
      <c r="AQ269" s="92"/>
      <c r="AR269" s="91"/>
      <c r="AS269" s="91"/>
      <c r="AT269" s="91"/>
      <c r="AU269" s="91"/>
      <c r="AV269" s="91"/>
      <c r="AW269" s="91"/>
      <c r="AX269" s="91"/>
      <c r="AY269" s="91"/>
      <c r="AZ269" s="86"/>
      <c r="BA269" s="86"/>
      <c r="BB269" s="86"/>
      <c r="BC269" s="86"/>
      <c r="BD269" s="86"/>
      <c r="BE269" s="86"/>
      <c r="BF269" s="86"/>
      <c r="BG269" s="86"/>
      <c r="BH269" s="86"/>
      <c r="BI269" s="86"/>
      <c r="BJ269" s="86"/>
      <c r="BK269" s="86"/>
      <c r="BL269" s="86"/>
      <c r="BM269" s="86"/>
      <c r="BN269" s="86"/>
      <c r="BO269" s="86"/>
      <c r="BP269" s="86"/>
      <c r="BQ269" s="86"/>
      <c r="BR269" s="86"/>
      <c r="BS269" s="86"/>
      <c r="BT269" s="86"/>
      <c r="BU269" s="86"/>
      <c r="BV269" s="86"/>
      <c r="BW269" s="86"/>
      <c r="BX269" s="86"/>
      <c r="BY269" s="86"/>
      <c r="BZ269" s="86"/>
      <c r="CA269" s="86"/>
    </row>
    <row r="270" spans="43:79" ht="13.5">
      <c r="AQ270" s="92"/>
      <c r="AR270" s="91"/>
      <c r="AS270" s="91"/>
      <c r="AT270" s="91"/>
      <c r="AU270" s="91"/>
      <c r="AV270" s="91"/>
      <c r="AW270" s="91"/>
      <c r="AX270" s="91"/>
      <c r="AY270" s="91"/>
      <c r="AZ270" s="86"/>
      <c r="BA270" s="86"/>
      <c r="BB270" s="86"/>
      <c r="BC270" s="86"/>
      <c r="BD270" s="86"/>
      <c r="BE270" s="86"/>
      <c r="BF270" s="86"/>
      <c r="BG270" s="86"/>
      <c r="BH270" s="86"/>
      <c r="BI270" s="86"/>
      <c r="BJ270" s="86"/>
      <c r="BK270" s="86"/>
      <c r="BL270" s="86"/>
      <c r="BM270" s="86"/>
      <c r="BN270" s="86"/>
      <c r="BO270" s="86"/>
      <c r="BP270" s="86"/>
      <c r="BQ270" s="86"/>
      <c r="BR270" s="86"/>
      <c r="BS270" s="86"/>
      <c r="BT270" s="86"/>
      <c r="BU270" s="86"/>
      <c r="BV270" s="86"/>
      <c r="BW270" s="86"/>
      <c r="BX270" s="86"/>
      <c r="BY270" s="86"/>
      <c r="BZ270" s="86"/>
      <c r="CA270" s="86"/>
    </row>
    <row r="271" spans="43:79" ht="13.5">
      <c r="AQ271" s="92"/>
      <c r="AR271" s="91"/>
      <c r="AS271" s="91"/>
      <c r="AT271" s="91"/>
      <c r="AU271" s="91"/>
      <c r="AV271" s="91"/>
      <c r="AW271" s="91"/>
      <c r="AX271" s="91"/>
      <c r="AY271" s="91"/>
      <c r="AZ271" s="86"/>
      <c r="BA271" s="86"/>
      <c r="BB271" s="86"/>
      <c r="BC271" s="86"/>
      <c r="BD271" s="86"/>
      <c r="BE271" s="86"/>
      <c r="BF271" s="86"/>
      <c r="BG271" s="86"/>
      <c r="BH271" s="86"/>
      <c r="BI271" s="86"/>
      <c r="BJ271" s="86"/>
      <c r="BK271" s="86"/>
      <c r="BL271" s="86"/>
      <c r="BM271" s="86"/>
      <c r="BN271" s="86"/>
      <c r="BO271" s="86"/>
      <c r="BP271" s="86"/>
      <c r="BQ271" s="86"/>
      <c r="BR271" s="86"/>
      <c r="BS271" s="86"/>
      <c r="BT271" s="86"/>
      <c r="BU271" s="86"/>
      <c r="BV271" s="86"/>
      <c r="BW271" s="86"/>
      <c r="BX271" s="86"/>
      <c r="BY271" s="86"/>
      <c r="BZ271" s="86"/>
      <c r="CA271" s="86"/>
    </row>
    <row r="272" spans="43:79" ht="13.5">
      <c r="AQ272" s="92"/>
      <c r="AR272" s="91"/>
      <c r="AS272" s="91"/>
      <c r="AT272" s="91"/>
      <c r="AU272" s="91"/>
      <c r="AV272" s="91"/>
      <c r="AW272" s="91"/>
      <c r="AX272" s="91"/>
      <c r="AY272" s="91"/>
      <c r="AZ272" s="86"/>
      <c r="BA272" s="86"/>
      <c r="BB272" s="86"/>
      <c r="BC272" s="86"/>
      <c r="BD272" s="86"/>
      <c r="BE272" s="86"/>
      <c r="BF272" s="86"/>
      <c r="BG272" s="86"/>
      <c r="BH272" s="86"/>
      <c r="BI272" s="86"/>
      <c r="BJ272" s="86"/>
      <c r="BK272" s="86"/>
      <c r="BL272" s="86"/>
      <c r="BM272" s="86"/>
      <c r="BN272" s="86"/>
      <c r="BO272" s="86"/>
      <c r="BP272" s="86"/>
      <c r="BQ272" s="86"/>
      <c r="BR272" s="86"/>
      <c r="BS272" s="86"/>
      <c r="BT272" s="86"/>
      <c r="BU272" s="86"/>
      <c r="BV272" s="86"/>
      <c r="BW272" s="86"/>
      <c r="BX272" s="86"/>
      <c r="BY272" s="86"/>
      <c r="BZ272" s="86"/>
      <c r="CA272" s="86"/>
    </row>
    <row r="273" spans="43:79" ht="13.5">
      <c r="AQ273" s="92"/>
      <c r="AR273" s="91"/>
      <c r="AS273" s="91"/>
      <c r="AT273" s="91"/>
      <c r="AU273" s="91"/>
      <c r="AV273" s="91"/>
      <c r="AW273" s="91"/>
      <c r="AX273" s="91"/>
      <c r="AY273" s="91"/>
      <c r="AZ273" s="86"/>
      <c r="BA273" s="86"/>
      <c r="BB273" s="86"/>
      <c r="BC273" s="86"/>
      <c r="BD273" s="86"/>
      <c r="BE273" s="86"/>
      <c r="BF273" s="86"/>
      <c r="BG273" s="86"/>
      <c r="BH273" s="86"/>
      <c r="BI273" s="86"/>
      <c r="BJ273" s="86"/>
      <c r="BK273" s="86"/>
      <c r="BL273" s="86"/>
      <c r="BM273" s="86"/>
      <c r="BN273" s="86"/>
      <c r="BO273" s="86"/>
      <c r="BP273" s="86"/>
      <c r="BQ273" s="86"/>
      <c r="BR273" s="86"/>
      <c r="BS273" s="86"/>
      <c r="BT273" s="86"/>
      <c r="BU273" s="86"/>
      <c r="BV273" s="86"/>
      <c r="BW273" s="86"/>
      <c r="BX273" s="86"/>
      <c r="BY273" s="86"/>
      <c r="BZ273" s="86"/>
      <c r="CA273" s="86"/>
    </row>
    <row r="274" spans="43:79" ht="13.5">
      <c r="AQ274" s="92"/>
      <c r="AR274" s="91"/>
      <c r="AS274" s="91"/>
      <c r="AT274" s="91"/>
      <c r="AU274" s="91"/>
      <c r="AV274" s="91"/>
      <c r="AW274" s="91"/>
      <c r="AX274" s="91"/>
      <c r="AY274" s="91"/>
      <c r="AZ274" s="86"/>
      <c r="BA274" s="86"/>
      <c r="BB274" s="86"/>
      <c r="BC274" s="86"/>
      <c r="BD274" s="86"/>
      <c r="BE274" s="86"/>
      <c r="BF274" s="86"/>
      <c r="BG274" s="86"/>
      <c r="BH274" s="86"/>
      <c r="BI274" s="86"/>
      <c r="BJ274" s="86"/>
      <c r="BK274" s="86"/>
      <c r="BL274" s="86"/>
      <c r="BM274" s="86"/>
      <c r="BN274" s="86"/>
      <c r="BO274" s="86"/>
      <c r="BP274" s="86"/>
      <c r="BQ274" s="86"/>
      <c r="BR274" s="86"/>
      <c r="BS274" s="86"/>
      <c r="BT274" s="86"/>
      <c r="BU274" s="86"/>
      <c r="BV274" s="86"/>
      <c r="BW274" s="86"/>
      <c r="BX274" s="86"/>
      <c r="BY274" s="86"/>
      <c r="BZ274" s="86"/>
      <c r="CA274" s="86"/>
    </row>
    <row r="275" spans="43:79" ht="13.5">
      <c r="AQ275" s="92"/>
      <c r="AR275" s="91"/>
      <c r="AS275" s="91"/>
      <c r="AT275" s="91"/>
      <c r="AU275" s="91"/>
      <c r="AV275" s="91"/>
      <c r="AW275" s="91"/>
      <c r="AX275" s="91"/>
      <c r="AY275" s="91"/>
      <c r="AZ275" s="86"/>
      <c r="BA275" s="86"/>
      <c r="BB275" s="86"/>
      <c r="BC275" s="86"/>
      <c r="BD275" s="86"/>
      <c r="BE275" s="86"/>
      <c r="BF275" s="86"/>
      <c r="BG275" s="86"/>
      <c r="BH275" s="86"/>
      <c r="BI275" s="86"/>
      <c r="BJ275" s="86"/>
      <c r="BK275" s="86"/>
      <c r="BL275" s="86"/>
      <c r="BM275" s="86"/>
      <c r="BN275" s="86"/>
      <c r="BO275" s="86"/>
      <c r="BP275" s="86"/>
      <c r="BQ275" s="86"/>
      <c r="BR275" s="86"/>
      <c r="BS275" s="86"/>
      <c r="BT275" s="86"/>
      <c r="BU275" s="86"/>
      <c r="BV275" s="86"/>
      <c r="BW275" s="86"/>
      <c r="BX275" s="86"/>
      <c r="BY275" s="86"/>
      <c r="BZ275" s="86"/>
      <c r="CA275" s="86"/>
    </row>
    <row r="276" spans="43:79" ht="13.5">
      <c r="AQ276" s="92"/>
      <c r="AR276" s="91"/>
      <c r="AS276" s="91"/>
      <c r="AT276" s="91"/>
      <c r="AU276" s="91"/>
      <c r="AV276" s="91"/>
      <c r="AW276" s="91"/>
      <c r="AX276" s="91"/>
      <c r="AY276" s="91"/>
      <c r="AZ276" s="86"/>
      <c r="BA276" s="86"/>
      <c r="BB276" s="86"/>
      <c r="BC276" s="86"/>
      <c r="BD276" s="86"/>
      <c r="BE276" s="86"/>
      <c r="BF276" s="86"/>
      <c r="BG276" s="86"/>
      <c r="BH276" s="86"/>
      <c r="BI276" s="86"/>
      <c r="BJ276" s="86"/>
      <c r="BK276" s="86"/>
      <c r="BL276" s="86"/>
      <c r="BM276" s="86"/>
      <c r="BN276" s="86"/>
      <c r="BO276" s="86"/>
      <c r="BP276" s="86"/>
      <c r="BQ276" s="86"/>
      <c r="BR276" s="86"/>
      <c r="BS276" s="86"/>
      <c r="BT276" s="86"/>
      <c r="BU276" s="86"/>
      <c r="BV276" s="86"/>
      <c r="BW276" s="86"/>
      <c r="BX276" s="86"/>
      <c r="BY276" s="86"/>
      <c r="BZ276" s="86"/>
      <c r="CA276" s="86"/>
    </row>
    <row r="277" spans="43:79" ht="13.5">
      <c r="AQ277" s="92"/>
      <c r="AR277" s="91"/>
      <c r="AS277" s="91"/>
      <c r="AT277" s="91"/>
      <c r="AU277" s="91"/>
      <c r="AV277" s="91"/>
      <c r="AW277" s="91"/>
      <c r="AX277" s="91"/>
      <c r="AY277" s="91"/>
      <c r="AZ277" s="86"/>
      <c r="BA277" s="86"/>
      <c r="BB277" s="86"/>
      <c r="BC277" s="86"/>
      <c r="BD277" s="86"/>
      <c r="BE277" s="86"/>
      <c r="BF277" s="86"/>
      <c r="BG277" s="86"/>
      <c r="BH277" s="86"/>
      <c r="BI277" s="86"/>
      <c r="BJ277" s="86"/>
      <c r="BK277" s="86"/>
      <c r="BL277" s="86"/>
      <c r="BM277" s="86"/>
      <c r="BN277" s="86"/>
      <c r="BO277" s="86"/>
      <c r="BP277" s="86"/>
      <c r="BQ277" s="86"/>
      <c r="BR277" s="86"/>
      <c r="BS277" s="86"/>
      <c r="BT277" s="86"/>
      <c r="BU277" s="86"/>
      <c r="BV277" s="86"/>
      <c r="BW277" s="86"/>
      <c r="BX277" s="86"/>
      <c r="BY277" s="86"/>
      <c r="BZ277" s="86"/>
      <c r="CA277" s="86"/>
    </row>
    <row r="278" spans="43:79" ht="13.5">
      <c r="AQ278" s="92"/>
      <c r="AR278" s="91"/>
      <c r="AS278" s="91"/>
      <c r="AT278" s="91"/>
      <c r="AU278" s="91"/>
      <c r="AV278" s="91"/>
      <c r="AW278" s="91"/>
      <c r="AX278" s="91"/>
      <c r="AY278" s="91"/>
      <c r="AZ278" s="86"/>
      <c r="BA278" s="86"/>
      <c r="BB278" s="86"/>
      <c r="BC278" s="86"/>
      <c r="BD278" s="86"/>
      <c r="BE278" s="86"/>
      <c r="BF278" s="86"/>
      <c r="BG278" s="86"/>
      <c r="BH278" s="86"/>
      <c r="BI278" s="86"/>
      <c r="BJ278" s="86"/>
      <c r="BK278" s="86"/>
      <c r="BL278" s="86"/>
      <c r="BM278" s="86"/>
      <c r="BN278" s="86"/>
      <c r="BO278" s="86"/>
      <c r="BP278" s="86"/>
      <c r="BQ278" s="86"/>
      <c r="BR278" s="86"/>
      <c r="BS278" s="86"/>
      <c r="BT278" s="86"/>
      <c r="BU278" s="86"/>
      <c r="BV278" s="86"/>
      <c r="BW278" s="86"/>
      <c r="BX278" s="86"/>
      <c r="BY278" s="86"/>
      <c r="BZ278" s="86"/>
      <c r="CA278" s="86"/>
    </row>
    <row r="279" spans="43:79" ht="13.5">
      <c r="AQ279" s="92"/>
      <c r="AR279" s="91"/>
      <c r="AS279" s="91"/>
      <c r="AT279" s="91"/>
      <c r="AU279" s="91"/>
      <c r="AV279" s="91"/>
      <c r="AW279" s="91"/>
      <c r="AX279" s="91"/>
      <c r="AY279" s="91"/>
      <c r="AZ279" s="86"/>
      <c r="BA279" s="86"/>
      <c r="BB279" s="86"/>
      <c r="BC279" s="86"/>
      <c r="BD279" s="86"/>
      <c r="BE279" s="86"/>
      <c r="BF279" s="86"/>
      <c r="BG279" s="86"/>
      <c r="BH279" s="86"/>
      <c r="BI279" s="86"/>
      <c r="BJ279" s="86"/>
      <c r="BK279" s="86"/>
      <c r="BL279" s="86"/>
      <c r="BM279" s="86"/>
      <c r="BN279" s="86"/>
      <c r="BO279" s="86"/>
      <c r="BP279" s="86"/>
      <c r="BQ279" s="86"/>
      <c r="BR279" s="86"/>
      <c r="BS279" s="86"/>
      <c r="BT279" s="86"/>
      <c r="BU279" s="86"/>
      <c r="BV279" s="86"/>
      <c r="BW279" s="86"/>
      <c r="BX279" s="86"/>
      <c r="BY279" s="86"/>
      <c r="BZ279" s="86"/>
      <c r="CA279" s="86"/>
    </row>
    <row r="280" spans="43:79" ht="13.5">
      <c r="AQ280" s="92"/>
      <c r="AR280" s="91"/>
      <c r="AS280" s="91"/>
      <c r="AT280" s="91"/>
      <c r="AU280" s="91"/>
      <c r="AV280" s="91"/>
      <c r="AW280" s="91"/>
      <c r="AX280" s="91"/>
      <c r="AY280" s="91"/>
      <c r="AZ280" s="86"/>
      <c r="BA280" s="86"/>
      <c r="BB280" s="86"/>
      <c r="BC280" s="86"/>
      <c r="BD280" s="86"/>
      <c r="BE280" s="86"/>
      <c r="BF280" s="86"/>
      <c r="BG280" s="86"/>
      <c r="BH280" s="86"/>
      <c r="BI280" s="86"/>
      <c r="BJ280" s="86"/>
      <c r="BK280" s="86"/>
      <c r="BL280" s="86"/>
      <c r="BM280" s="86"/>
      <c r="BN280" s="86"/>
      <c r="BO280" s="86"/>
      <c r="BP280" s="86"/>
      <c r="BQ280" s="86"/>
      <c r="BR280" s="86"/>
      <c r="BS280" s="86"/>
      <c r="BT280" s="86"/>
      <c r="BU280" s="86"/>
      <c r="BV280" s="86"/>
      <c r="BW280" s="86"/>
      <c r="BX280" s="86"/>
      <c r="BY280" s="86"/>
      <c r="BZ280" s="86"/>
      <c r="CA280" s="86"/>
    </row>
    <row r="281" spans="43:79" ht="13.5">
      <c r="AQ281" s="92"/>
      <c r="AR281" s="91"/>
      <c r="AS281" s="91"/>
      <c r="AT281" s="91"/>
      <c r="AU281" s="91"/>
      <c r="AV281" s="91"/>
      <c r="AW281" s="91"/>
      <c r="AX281" s="91"/>
      <c r="AY281" s="91"/>
      <c r="AZ281" s="86"/>
      <c r="BA281" s="86"/>
      <c r="BB281" s="86"/>
      <c r="BC281" s="86"/>
      <c r="BD281" s="86"/>
      <c r="BE281" s="86"/>
      <c r="BF281" s="86"/>
      <c r="BG281" s="86"/>
      <c r="BH281" s="86"/>
      <c r="BI281" s="86"/>
      <c r="BJ281" s="86"/>
      <c r="BK281" s="86"/>
      <c r="BL281" s="86"/>
      <c r="BM281" s="86"/>
      <c r="BN281" s="86"/>
      <c r="BO281" s="86"/>
      <c r="BP281" s="86"/>
      <c r="BQ281" s="86"/>
      <c r="BR281" s="86"/>
      <c r="BS281" s="86"/>
      <c r="BT281" s="86"/>
      <c r="BU281" s="86"/>
      <c r="BV281" s="86"/>
      <c r="BW281" s="86"/>
      <c r="BX281" s="86"/>
      <c r="BY281" s="86"/>
      <c r="BZ281" s="86"/>
      <c r="CA281" s="86"/>
    </row>
    <row r="282" spans="43:79" ht="13.5">
      <c r="AQ282" s="92"/>
      <c r="AR282" s="91"/>
      <c r="AS282" s="91"/>
      <c r="AT282" s="91"/>
      <c r="AU282" s="91"/>
      <c r="AV282" s="91"/>
      <c r="AW282" s="91"/>
      <c r="AX282" s="91"/>
      <c r="AY282" s="91"/>
      <c r="AZ282" s="86"/>
      <c r="BA282" s="86"/>
      <c r="BB282" s="86"/>
      <c r="BC282" s="86"/>
      <c r="BD282" s="86"/>
      <c r="BE282" s="86"/>
      <c r="BF282" s="86"/>
      <c r="BG282" s="86"/>
      <c r="BH282" s="86"/>
      <c r="BI282" s="86"/>
      <c r="BJ282" s="86"/>
      <c r="BK282" s="86"/>
      <c r="BL282" s="86"/>
      <c r="BM282" s="86"/>
      <c r="BN282" s="86"/>
      <c r="BO282" s="86"/>
      <c r="BP282" s="86"/>
      <c r="BQ282" s="86"/>
      <c r="BR282" s="86"/>
      <c r="BS282" s="86"/>
      <c r="BT282" s="86"/>
      <c r="BU282" s="86"/>
      <c r="BV282" s="86"/>
      <c r="BW282" s="86"/>
      <c r="BX282" s="86"/>
      <c r="BY282" s="86"/>
      <c r="BZ282" s="86"/>
      <c r="CA282" s="86"/>
    </row>
    <row r="283" spans="43:79" ht="13.5">
      <c r="AQ283" s="92"/>
      <c r="AR283" s="91"/>
      <c r="AS283" s="91"/>
      <c r="AT283" s="91"/>
      <c r="AU283" s="91"/>
      <c r="AV283" s="91"/>
      <c r="AW283" s="91"/>
      <c r="AX283" s="91"/>
      <c r="AY283" s="91"/>
      <c r="AZ283" s="86"/>
      <c r="BA283" s="86"/>
      <c r="BB283" s="86"/>
      <c r="BC283" s="86"/>
      <c r="BD283" s="86"/>
      <c r="BE283" s="86"/>
      <c r="BF283" s="86"/>
      <c r="BG283" s="86"/>
      <c r="BH283" s="86"/>
      <c r="BI283" s="86"/>
      <c r="BJ283" s="86"/>
      <c r="BK283" s="86"/>
      <c r="BL283" s="86"/>
      <c r="BM283" s="86"/>
      <c r="BN283" s="86"/>
      <c r="BO283" s="86"/>
      <c r="BP283" s="86"/>
      <c r="BQ283" s="86"/>
      <c r="BR283" s="86"/>
      <c r="BS283" s="86"/>
      <c r="BT283" s="86"/>
      <c r="BU283" s="86"/>
      <c r="BV283" s="86"/>
      <c r="BW283" s="86"/>
      <c r="BX283" s="86"/>
      <c r="BY283" s="86"/>
      <c r="BZ283" s="86"/>
      <c r="CA283" s="86"/>
    </row>
    <row r="284" spans="43:79" ht="13.5">
      <c r="AQ284" s="92"/>
      <c r="AR284" s="91"/>
      <c r="AS284" s="91"/>
      <c r="AT284" s="91"/>
      <c r="AU284" s="91"/>
      <c r="AV284" s="91"/>
      <c r="AW284" s="91"/>
      <c r="AX284" s="91"/>
      <c r="AY284" s="91"/>
      <c r="AZ284" s="86"/>
      <c r="BA284" s="86"/>
      <c r="BB284" s="86"/>
      <c r="BC284" s="86"/>
      <c r="BD284" s="86"/>
      <c r="BE284" s="86"/>
      <c r="BF284" s="86"/>
      <c r="BG284" s="86"/>
      <c r="BH284" s="86"/>
      <c r="BI284" s="86"/>
      <c r="BJ284" s="86"/>
      <c r="BK284" s="86"/>
      <c r="BL284" s="86"/>
      <c r="BM284" s="86"/>
      <c r="BN284" s="86"/>
      <c r="BO284" s="86"/>
      <c r="BP284" s="86"/>
      <c r="BQ284" s="86"/>
      <c r="BR284" s="86"/>
      <c r="BS284" s="86"/>
      <c r="BT284" s="86"/>
      <c r="BU284" s="86"/>
      <c r="BV284" s="86"/>
      <c r="BW284" s="86"/>
      <c r="BX284" s="86"/>
      <c r="BY284" s="86"/>
      <c r="BZ284" s="86"/>
      <c r="CA284" s="86"/>
    </row>
    <row r="285" spans="43:79" ht="13.5">
      <c r="AQ285" s="92"/>
      <c r="AR285" s="91"/>
      <c r="AS285" s="91"/>
      <c r="AT285" s="91"/>
      <c r="AU285" s="91"/>
      <c r="AV285" s="91"/>
      <c r="AW285" s="91"/>
      <c r="AX285" s="91"/>
      <c r="AY285" s="91"/>
      <c r="AZ285" s="86"/>
      <c r="BA285" s="86"/>
      <c r="BB285" s="86"/>
      <c r="BC285" s="86"/>
      <c r="BD285" s="86"/>
      <c r="BE285" s="86"/>
      <c r="BF285" s="86"/>
      <c r="BG285" s="86"/>
      <c r="BH285" s="86"/>
      <c r="BI285" s="86"/>
      <c r="BJ285" s="86"/>
      <c r="BK285" s="86"/>
      <c r="BL285" s="86"/>
      <c r="BM285" s="86"/>
      <c r="BN285" s="86"/>
      <c r="BO285" s="86"/>
      <c r="BP285" s="86"/>
      <c r="BQ285" s="86"/>
      <c r="BR285" s="86"/>
      <c r="BS285" s="86"/>
      <c r="BT285" s="86"/>
      <c r="BU285" s="86"/>
      <c r="BV285" s="86"/>
      <c r="BW285" s="86"/>
      <c r="BX285" s="86"/>
      <c r="BY285" s="86"/>
      <c r="BZ285" s="86"/>
      <c r="CA285" s="86"/>
    </row>
    <row r="286" spans="43:79" ht="13.5">
      <c r="AQ286" s="92"/>
      <c r="AR286" s="91"/>
      <c r="AS286" s="91"/>
      <c r="AT286" s="91"/>
      <c r="AU286" s="91"/>
      <c r="AV286" s="91"/>
      <c r="AW286" s="91"/>
      <c r="AX286" s="91"/>
      <c r="AY286" s="91"/>
      <c r="AZ286" s="86"/>
      <c r="BA286" s="86"/>
      <c r="BB286" s="86"/>
      <c r="BC286" s="86"/>
      <c r="BD286" s="86"/>
      <c r="BE286" s="86"/>
      <c r="BF286" s="86"/>
      <c r="BG286" s="86"/>
      <c r="BH286" s="86"/>
      <c r="BI286" s="86"/>
      <c r="BJ286" s="86"/>
      <c r="BK286" s="86"/>
      <c r="BL286" s="86"/>
      <c r="BM286" s="86"/>
      <c r="BN286" s="86"/>
      <c r="BO286" s="86"/>
      <c r="BP286" s="86"/>
      <c r="BQ286" s="86"/>
      <c r="BR286" s="86"/>
      <c r="BS286" s="86"/>
      <c r="BT286" s="86"/>
      <c r="BU286" s="86"/>
      <c r="BV286" s="86"/>
      <c r="BW286" s="86"/>
      <c r="BX286" s="86"/>
      <c r="BY286" s="86"/>
      <c r="BZ286" s="86"/>
      <c r="CA286" s="86"/>
    </row>
    <row r="287" spans="43:79" ht="13.5">
      <c r="AQ287" s="92"/>
      <c r="AR287" s="91"/>
      <c r="AS287" s="91"/>
      <c r="AT287" s="91"/>
      <c r="AU287" s="91"/>
      <c r="AV287" s="91"/>
      <c r="AW287" s="91"/>
      <c r="AX287" s="91"/>
      <c r="AY287" s="91"/>
      <c r="AZ287" s="86"/>
      <c r="BA287" s="86"/>
      <c r="BB287" s="86"/>
      <c r="BC287" s="86"/>
      <c r="BD287" s="86"/>
      <c r="BE287" s="86"/>
      <c r="BF287" s="86"/>
      <c r="BG287" s="86"/>
      <c r="BH287" s="86"/>
      <c r="BI287" s="86"/>
      <c r="BJ287" s="86"/>
      <c r="BK287" s="86"/>
      <c r="BL287" s="86"/>
      <c r="BM287" s="86"/>
      <c r="BN287" s="86"/>
      <c r="BO287" s="86"/>
      <c r="BP287" s="86"/>
      <c r="BQ287" s="86"/>
      <c r="BR287" s="86"/>
      <c r="BS287" s="86"/>
      <c r="BT287" s="86"/>
      <c r="BU287" s="86"/>
      <c r="BV287" s="86"/>
      <c r="BW287" s="86"/>
      <c r="BX287" s="86"/>
      <c r="BY287" s="86"/>
      <c r="BZ287" s="86"/>
      <c r="CA287" s="86"/>
    </row>
    <row r="288" spans="43:79" ht="13.5">
      <c r="AQ288" s="92"/>
      <c r="AR288" s="91"/>
      <c r="AS288" s="91"/>
      <c r="AT288" s="91"/>
      <c r="AU288" s="91"/>
      <c r="AV288" s="91"/>
      <c r="AW288" s="91"/>
      <c r="AX288" s="91"/>
      <c r="AY288" s="91"/>
      <c r="AZ288" s="86"/>
      <c r="BA288" s="86"/>
      <c r="BB288" s="86"/>
      <c r="BC288" s="86"/>
      <c r="BD288" s="86"/>
      <c r="BE288" s="86"/>
      <c r="BF288" s="86"/>
      <c r="BG288" s="86"/>
      <c r="BH288" s="86"/>
      <c r="BI288" s="86"/>
      <c r="BJ288" s="86"/>
      <c r="BK288" s="86"/>
      <c r="BL288" s="86"/>
      <c r="BM288" s="86"/>
      <c r="BN288" s="86"/>
      <c r="BO288" s="86"/>
      <c r="BP288" s="86"/>
      <c r="BQ288" s="86"/>
      <c r="BR288" s="86"/>
      <c r="BS288" s="86"/>
      <c r="BT288" s="86"/>
      <c r="BU288" s="86"/>
      <c r="BV288" s="86"/>
      <c r="BW288" s="86"/>
      <c r="BX288" s="86"/>
      <c r="BY288" s="86"/>
      <c r="BZ288" s="86"/>
      <c r="CA288" s="86"/>
    </row>
    <row r="289" spans="43:79" ht="13.5">
      <c r="AQ289" s="92"/>
      <c r="AR289" s="91"/>
      <c r="AS289" s="91"/>
      <c r="AT289" s="91"/>
      <c r="AU289" s="91"/>
      <c r="AV289" s="91"/>
      <c r="AW289" s="91"/>
      <c r="AX289" s="91"/>
      <c r="AY289" s="91"/>
      <c r="AZ289" s="86"/>
      <c r="BA289" s="86"/>
      <c r="BB289" s="86"/>
      <c r="BC289" s="86"/>
      <c r="BD289" s="86"/>
      <c r="BE289" s="86"/>
      <c r="BF289" s="86"/>
      <c r="BG289" s="86"/>
      <c r="BH289" s="86"/>
      <c r="BI289" s="86"/>
      <c r="BJ289" s="86"/>
      <c r="BK289" s="86"/>
      <c r="BL289" s="86"/>
      <c r="BM289" s="86"/>
      <c r="BN289" s="86"/>
      <c r="BO289" s="86"/>
      <c r="BP289" s="86"/>
      <c r="BQ289" s="86"/>
      <c r="BR289" s="86"/>
      <c r="BS289" s="86"/>
      <c r="BT289" s="86"/>
      <c r="BU289" s="86"/>
      <c r="BV289" s="86"/>
      <c r="BW289" s="86"/>
      <c r="BX289" s="86"/>
      <c r="BY289" s="86"/>
      <c r="BZ289" s="86"/>
      <c r="CA289" s="86"/>
    </row>
    <row r="290" spans="43:79" ht="13.5">
      <c r="AQ290" s="92"/>
      <c r="AR290" s="91"/>
      <c r="AS290" s="91"/>
      <c r="AT290" s="91"/>
      <c r="AU290" s="91"/>
      <c r="AV290" s="91"/>
      <c r="AW290" s="91"/>
      <c r="AX290" s="91"/>
      <c r="AY290" s="91"/>
      <c r="AZ290" s="86"/>
      <c r="BA290" s="86"/>
      <c r="BB290" s="86"/>
      <c r="BC290" s="86"/>
      <c r="BD290" s="86"/>
      <c r="BE290" s="86"/>
      <c r="BF290" s="86"/>
      <c r="BG290" s="86"/>
      <c r="BH290" s="86"/>
      <c r="BI290" s="86"/>
      <c r="BJ290" s="86"/>
      <c r="BK290" s="86"/>
      <c r="BL290" s="86"/>
      <c r="BM290" s="86"/>
      <c r="BN290" s="86"/>
      <c r="BO290" s="86"/>
      <c r="BP290" s="86"/>
      <c r="BQ290" s="86"/>
      <c r="BR290" s="86"/>
      <c r="BS290" s="86"/>
      <c r="BT290" s="86"/>
      <c r="BU290" s="86"/>
      <c r="BV290" s="86"/>
      <c r="BW290" s="86"/>
      <c r="BX290" s="86"/>
      <c r="BY290" s="86"/>
      <c r="BZ290" s="86"/>
      <c r="CA290" s="86"/>
    </row>
    <row r="291" spans="43:79" ht="13.5">
      <c r="AQ291" s="92"/>
      <c r="AR291" s="91"/>
      <c r="AS291" s="91"/>
      <c r="AT291" s="91"/>
      <c r="AU291" s="91"/>
      <c r="AV291" s="91"/>
      <c r="AW291" s="91"/>
      <c r="AX291" s="91"/>
      <c r="AY291" s="91"/>
      <c r="AZ291" s="86"/>
      <c r="BA291" s="86"/>
      <c r="BB291" s="86"/>
      <c r="BC291" s="86"/>
      <c r="BD291" s="86"/>
      <c r="BE291" s="86"/>
      <c r="BF291" s="86"/>
      <c r="BG291" s="86"/>
      <c r="BH291" s="86"/>
      <c r="BI291" s="86"/>
      <c r="BJ291" s="86"/>
      <c r="BK291" s="86"/>
      <c r="BL291" s="86"/>
      <c r="BM291" s="86"/>
      <c r="BN291" s="86"/>
      <c r="BO291" s="86"/>
      <c r="BP291" s="86"/>
      <c r="BQ291" s="86"/>
      <c r="BR291" s="86"/>
      <c r="BS291" s="86"/>
      <c r="BT291" s="86"/>
      <c r="BU291" s="86"/>
      <c r="BV291" s="86"/>
      <c r="BW291" s="86"/>
      <c r="BX291" s="86"/>
      <c r="BY291" s="86"/>
      <c r="BZ291" s="86"/>
      <c r="CA291" s="86"/>
    </row>
    <row r="292" spans="43:79" ht="13.5">
      <c r="AQ292" s="92"/>
      <c r="AR292" s="91"/>
      <c r="AS292" s="91"/>
      <c r="AT292" s="91"/>
      <c r="AU292" s="91"/>
      <c r="AV292" s="91"/>
      <c r="AW292" s="91"/>
      <c r="AX292" s="91"/>
      <c r="AY292" s="91"/>
      <c r="AZ292" s="86"/>
      <c r="BA292" s="86"/>
      <c r="BB292" s="86"/>
      <c r="BC292" s="86"/>
      <c r="BD292" s="86"/>
      <c r="BE292" s="86"/>
      <c r="BF292" s="86"/>
      <c r="BG292" s="86"/>
      <c r="BH292" s="86"/>
      <c r="BI292" s="86"/>
      <c r="BJ292" s="86"/>
      <c r="BK292" s="86"/>
      <c r="BL292" s="86"/>
      <c r="BM292" s="86"/>
      <c r="BN292" s="86"/>
      <c r="BO292" s="86"/>
      <c r="BP292" s="86"/>
      <c r="BQ292" s="86"/>
      <c r="BR292" s="86"/>
      <c r="BS292" s="86"/>
      <c r="BT292" s="86"/>
      <c r="BU292" s="86"/>
      <c r="BV292" s="86"/>
      <c r="BW292" s="86"/>
      <c r="BX292" s="86"/>
      <c r="BY292" s="86"/>
      <c r="BZ292" s="86"/>
      <c r="CA292" s="86"/>
    </row>
    <row r="293" spans="43:79" ht="13.5">
      <c r="AQ293" s="92"/>
      <c r="AR293" s="91"/>
      <c r="AS293" s="91"/>
      <c r="AT293" s="91"/>
      <c r="AU293" s="91"/>
      <c r="AV293" s="91"/>
      <c r="AW293" s="91"/>
      <c r="AX293" s="91"/>
      <c r="AY293" s="91"/>
      <c r="AZ293" s="86"/>
      <c r="BA293" s="86"/>
      <c r="BB293" s="86"/>
      <c r="BC293" s="86"/>
      <c r="BD293" s="86"/>
      <c r="BE293" s="86"/>
      <c r="BF293" s="86"/>
      <c r="BG293" s="86"/>
      <c r="BH293" s="86"/>
      <c r="BI293" s="86"/>
      <c r="BJ293" s="86"/>
      <c r="BK293" s="86"/>
      <c r="BL293" s="86"/>
      <c r="BM293" s="86"/>
      <c r="BN293" s="86"/>
      <c r="BO293" s="86"/>
      <c r="BP293" s="86"/>
      <c r="BQ293" s="86"/>
      <c r="BR293" s="86"/>
      <c r="BS293" s="86"/>
      <c r="BT293" s="86"/>
      <c r="BU293" s="86"/>
      <c r="BV293" s="86"/>
      <c r="BW293" s="86"/>
      <c r="BX293" s="86"/>
      <c r="BY293" s="86"/>
      <c r="BZ293" s="86"/>
      <c r="CA293" s="86"/>
    </row>
    <row r="294" spans="43:79" ht="13.5">
      <c r="AQ294" s="92"/>
      <c r="AR294" s="91"/>
      <c r="AS294" s="91"/>
      <c r="AT294" s="91"/>
      <c r="AU294" s="91"/>
      <c r="AV294" s="91"/>
      <c r="AW294" s="91"/>
      <c r="AX294" s="91"/>
      <c r="AY294" s="91"/>
      <c r="AZ294" s="86"/>
      <c r="BA294" s="86"/>
      <c r="BB294" s="86"/>
      <c r="BC294" s="86"/>
      <c r="BD294" s="86"/>
      <c r="BE294" s="86"/>
      <c r="BF294" s="86"/>
      <c r="BG294" s="86"/>
      <c r="BH294" s="86"/>
      <c r="BI294" s="86"/>
      <c r="BJ294" s="86"/>
      <c r="BK294" s="86"/>
      <c r="BL294" s="86"/>
      <c r="BM294" s="86"/>
      <c r="BN294" s="86"/>
      <c r="BO294" s="86"/>
      <c r="BP294" s="86"/>
      <c r="BQ294" s="86"/>
      <c r="BR294" s="86"/>
      <c r="BS294" s="86"/>
      <c r="BT294" s="86"/>
      <c r="BU294" s="86"/>
      <c r="BV294" s="86"/>
      <c r="BW294" s="86"/>
      <c r="BX294" s="86"/>
      <c r="BY294" s="86"/>
      <c r="BZ294" s="86"/>
      <c r="CA294" s="86"/>
    </row>
    <row r="295" spans="43:79" ht="13.5">
      <c r="AQ295" s="92"/>
      <c r="AR295" s="91"/>
      <c r="AS295" s="91"/>
      <c r="AT295" s="91"/>
      <c r="AU295" s="91"/>
      <c r="AV295" s="91"/>
      <c r="AW295" s="91"/>
      <c r="AX295" s="91"/>
      <c r="AY295" s="91"/>
      <c r="AZ295" s="86"/>
      <c r="BA295" s="86"/>
      <c r="BB295" s="86"/>
      <c r="BC295" s="86"/>
      <c r="BD295" s="86"/>
      <c r="BE295" s="86"/>
      <c r="BF295" s="86"/>
      <c r="BG295" s="86"/>
      <c r="BH295" s="86"/>
      <c r="BI295" s="86"/>
      <c r="BJ295" s="86"/>
      <c r="BK295" s="86"/>
      <c r="BL295" s="86"/>
      <c r="BM295" s="86"/>
      <c r="BN295" s="86"/>
      <c r="BO295" s="86"/>
      <c r="BP295" s="86"/>
      <c r="BQ295" s="86"/>
      <c r="BR295" s="86"/>
      <c r="BS295" s="86"/>
      <c r="BT295" s="86"/>
      <c r="BU295" s="86"/>
      <c r="BV295" s="86"/>
      <c r="BW295" s="86"/>
      <c r="BX295" s="86"/>
      <c r="BY295" s="86"/>
      <c r="BZ295" s="86"/>
      <c r="CA295" s="86"/>
    </row>
    <row r="296" spans="43:79" ht="13.5">
      <c r="AQ296" s="92"/>
      <c r="AR296" s="91"/>
      <c r="AS296" s="91"/>
      <c r="AT296" s="91"/>
      <c r="AU296" s="91"/>
      <c r="AV296" s="91"/>
      <c r="AW296" s="91"/>
      <c r="AX296" s="91"/>
      <c r="AY296" s="91"/>
      <c r="AZ296" s="86"/>
      <c r="BA296" s="86"/>
      <c r="BB296" s="86"/>
      <c r="BC296" s="86"/>
      <c r="BD296" s="86"/>
      <c r="BE296" s="86"/>
      <c r="BF296" s="86"/>
      <c r="BG296" s="86"/>
      <c r="BH296" s="86"/>
      <c r="BI296" s="86"/>
      <c r="BJ296" s="86"/>
      <c r="BK296" s="86"/>
      <c r="BL296" s="86"/>
      <c r="BM296" s="86"/>
      <c r="BN296" s="86"/>
      <c r="BO296" s="86"/>
      <c r="BP296" s="86"/>
      <c r="BQ296" s="86"/>
      <c r="BR296" s="86"/>
      <c r="BS296" s="86"/>
      <c r="BT296" s="86"/>
      <c r="BU296" s="86"/>
      <c r="BV296" s="86"/>
      <c r="BW296" s="86"/>
      <c r="BX296" s="86"/>
      <c r="BY296" s="86"/>
      <c r="BZ296" s="86"/>
      <c r="CA296" s="86"/>
    </row>
    <row r="297" spans="43:79" ht="13.5">
      <c r="AQ297" s="92"/>
      <c r="AR297" s="91"/>
      <c r="AS297" s="91"/>
      <c r="AT297" s="91"/>
      <c r="AU297" s="91"/>
      <c r="AV297" s="91"/>
      <c r="AW297" s="91"/>
      <c r="AX297" s="91"/>
      <c r="AY297" s="91"/>
      <c r="AZ297" s="86"/>
      <c r="BA297" s="86"/>
      <c r="BB297" s="86"/>
      <c r="BC297" s="86"/>
      <c r="BD297" s="86"/>
      <c r="BE297" s="86"/>
      <c r="BF297" s="86"/>
      <c r="BG297" s="86"/>
      <c r="BH297" s="86"/>
      <c r="BI297" s="86"/>
      <c r="BJ297" s="86"/>
      <c r="BK297" s="86"/>
      <c r="BL297" s="86"/>
      <c r="BM297" s="86"/>
      <c r="BN297" s="86"/>
      <c r="BO297" s="86"/>
      <c r="BP297" s="86"/>
      <c r="BQ297" s="86"/>
      <c r="BR297" s="86"/>
      <c r="BS297" s="86"/>
      <c r="BT297" s="86"/>
      <c r="BU297" s="86"/>
      <c r="BV297" s="86"/>
      <c r="BW297" s="86"/>
      <c r="BX297" s="86"/>
      <c r="BY297" s="86"/>
      <c r="BZ297" s="86"/>
      <c r="CA297" s="86"/>
    </row>
    <row r="298" spans="43:79" ht="13.5">
      <c r="AQ298" s="92"/>
      <c r="AR298" s="91"/>
      <c r="AS298" s="91"/>
      <c r="AT298" s="91"/>
      <c r="AU298" s="91"/>
      <c r="AV298" s="91"/>
      <c r="AW298" s="91"/>
      <c r="AX298" s="91"/>
      <c r="AY298" s="91"/>
      <c r="AZ298" s="86"/>
      <c r="BA298" s="86"/>
      <c r="BB298" s="86"/>
      <c r="BC298" s="86"/>
      <c r="BD298" s="86"/>
      <c r="BE298" s="86"/>
      <c r="BF298" s="86"/>
      <c r="BG298" s="86"/>
      <c r="BH298" s="86"/>
      <c r="BI298" s="86"/>
      <c r="BJ298" s="86"/>
      <c r="BK298" s="86"/>
      <c r="BL298" s="86"/>
      <c r="BM298" s="86"/>
      <c r="BN298" s="86"/>
      <c r="BO298" s="86"/>
      <c r="BP298" s="86"/>
      <c r="BQ298" s="86"/>
      <c r="BR298" s="86"/>
      <c r="BS298" s="86"/>
      <c r="BT298" s="86"/>
      <c r="BU298" s="86"/>
      <c r="BV298" s="86"/>
      <c r="BW298" s="86"/>
      <c r="BX298" s="86"/>
      <c r="BY298" s="86"/>
      <c r="BZ298" s="86"/>
      <c r="CA298" s="86"/>
    </row>
    <row r="299" spans="43:79" ht="13.5">
      <c r="AQ299" s="92"/>
      <c r="AR299" s="91"/>
      <c r="AS299" s="91"/>
      <c r="AT299" s="91"/>
      <c r="AU299" s="91"/>
      <c r="AV299" s="91"/>
      <c r="AW299" s="91"/>
      <c r="AX299" s="91"/>
      <c r="AY299" s="91"/>
      <c r="AZ299" s="86"/>
      <c r="BA299" s="86"/>
      <c r="BB299" s="86"/>
      <c r="BC299" s="86"/>
      <c r="BD299" s="86"/>
      <c r="BE299" s="86"/>
      <c r="BF299" s="86"/>
      <c r="BG299" s="86"/>
      <c r="BH299" s="86"/>
      <c r="BI299" s="86"/>
      <c r="BJ299" s="86"/>
      <c r="BK299" s="86"/>
      <c r="BL299" s="86"/>
      <c r="BM299" s="86"/>
      <c r="BN299" s="86"/>
      <c r="BO299" s="86"/>
      <c r="BP299" s="86"/>
      <c r="BQ299" s="86"/>
      <c r="BR299" s="86"/>
      <c r="BS299" s="86"/>
      <c r="BT299" s="86"/>
      <c r="BU299" s="86"/>
      <c r="BV299" s="86"/>
      <c r="BW299" s="86"/>
      <c r="BX299" s="86"/>
      <c r="BY299" s="86"/>
      <c r="BZ299" s="86"/>
      <c r="CA299" s="86"/>
    </row>
    <row r="300" spans="43:79" ht="13.5">
      <c r="AQ300" s="92"/>
      <c r="AR300" s="91"/>
      <c r="AS300" s="91"/>
      <c r="AT300" s="91"/>
      <c r="AU300" s="91"/>
      <c r="AV300" s="91"/>
      <c r="AW300" s="91"/>
      <c r="AX300" s="91"/>
      <c r="AY300" s="91"/>
      <c r="AZ300" s="86"/>
      <c r="BA300" s="86"/>
      <c r="BB300" s="86"/>
      <c r="BC300" s="86"/>
      <c r="BD300" s="86"/>
      <c r="BE300" s="86"/>
      <c r="BF300" s="86"/>
      <c r="BG300" s="86"/>
      <c r="BH300" s="86"/>
      <c r="BI300" s="86"/>
      <c r="BJ300" s="86"/>
      <c r="BK300" s="86"/>
      <c r="BL300" s="86"/>
      <c r="BM300" s="86"/>
      <c r="BN300" s="86"/>
      <c r="BO300" s="86"/>
      <c r="BP300" s="86"/>
      <c r="BQ300" s="86"/>
      <c r="BR300" s="86"/>
      <c r="BS300" s="86"/>
      <c r="BT300" s="86"/>
      <c r="BU300" s="86"/>
      <c r="BV300" s="86"/>
      <c r="BW300" s="86"/>
      <c r="BX300" s="86"/>
      <c r="BY300" s="86"/>
      <c r="BZ300" s="86"/>
      <c r="CA300" s="86"/>
    </row>
    <row r="301" spans="43:79" ht="13.5">
      <c r="AQ301" s="92"/>
      <c r="AR301" s="91"/>
      <c r="AS301" s="91"/>
      <c r="AT301" s="91"/>
      <c r="AU301" s="91"/>
      <c r="AV301" s="91"/>
      <c r="AW301" s="91"/>
      <c r="AX301" s="91"/>
      <c r="AY301" s="91"/>
      <c r="AZ301" s="86"/>
      <c r="BA301" s="86"/>
      <c r="BB301" s="86"/>
      <c r="BC301" s="86"/>
      <c r="BD301" s="86"/>
      <c r="BE301" s="86"/>
      <c r="BF301" s="86"/>
      <c r="BG301" s="86"/>
      <c r="BH301" s="86"/>
      <c r="BI301" s="86"/>
      <c r="BJ301" s="86"/>
      <c r="BK301" s="86"/>
      <c r="BL301" s="86"/>
      <c r="BM301" s="86"/>
      <c r="BN301" s="86"/>
      <c r="BO301" s="86"/>
      <c r="BP301" s="86"/>
      <c r="BQ301" s="86"/>
      <c r="BR301" s="86"/>
      <c r="BS301" s="86"/>
      <c r="BT301" s="86"/>
      <c r="BU301" s="86"/>
      <c r="BV301" s="86"/>
      <c r="BW301" s="86"/>
      <c r="BX301" s="86"/>
      <c r="BY301" s="86"/>
      <c r="BZ301" s="86"/>
      <c r="CA301" s="86"/>
    </row>
    <row r="302" spans="43:79" ht="13.5">
      <c r="AQ302" s="92"/>
      <c r="AR302" s="91"/>
      <c r="AS302" s="91"/>
      <c r="AT302" s="91"/>
      <c r="AU302" s="91"/>
      <c r="AV302" s="91"/>
      <c r="AW302" s="91"/>
      <c r="AX302" s="91"/>
      <c r="AY302" s="91"/>
      <c r="AZ302" s="86"/>
      <c r="BA302" s="86"/>
      <c r="BB302" s="86"/>
      <c r="BC302" s="86"/>
      <c r="BD302" s="86"/>
      <c r="BE302" s="86"/>
      <c r="BF302" s="86"/>
      <c r="BG302" s="86"/>
      <c r="BH302" s="86"/>
      <c r="BI302" s="86"/>
      <c r="BJ302" s="86"/>
      <c r="BK302" s="86"/>
      <c r="BL302" s="86"/>
      <c r="BM302" s="86"/>
      <c r="BN302" s="86"/>
      <c r="BO302" s="86"/>
      <c r="BP302" s="86"/>
      <c r="BQ302" s="86"/>
      <c r="BR302" s="86"/>
      <c r="BS302" s="86"/>
      <c r="BT302" s="86"/>
      <c r="BU302" s="86"/>
      <c r="BV302" s="86"/>
      <c r="BW302" s="86"/>
      <c r="BX302" s="86"/>
      <c r="BY302" s="86"/>
      <c r="BZ302" s="86"/>
      <c r="CA302" s="86"/>
    </row>
    <row r="303" spans="43:79" ht="13.5">
      <c r="AQ303" s="92"/>
      <c r="AR303" s="91"/>
      <c r="AS303" s="91"/>
      <c r="AT303" s="91"/>
      <c r="AU303" s="91"/>
      <c r="AV303" s="91"/>
      <c r="AW303" s="91"/>
      <c r="AX303" s="91"/>
      <c r="AY303" s="91"/>
      <c r="AZ303" s="86"/>
      <c r="BA303" s="86"/>
      <c r="BB303" s="86"/>
      <c r="BC303" s="86"/>
      <c r="BD303" s="86"/>
      <c r="BE303" s="86"/>
      <c r="BF303" s="86"/>
      <c r="BG303" s="86"/>
      <c r="BH303" s="86"/>
      <c r="BI303" s="86"/>
      <c r="BJ303" s="86"/>
      <c r="BK303" s="86"/>
      <c r="BL303" s="86"/>
      <c r="BM303" s="86"/>
      <c r="BN303" s="86"/>
      <c r="BO303" s="86"/>
      <c r="BP303" s="86"/>
      <c r="BQ303" s="86"/>
      <c r="BR303" s="86"/>
      <c r="BS303" s="86"/>
      <c r="BT303" s="86"/>
      <c r="BU303" s="86"/>
      <c r="BV303" s="86"/>
      <c r="BW303" s="86"/>
      <c r="BX303" s="86"/>
      <c r="BY303" s="86"/>
      <c r="BZ303" s="86"/>
      <c r="CA303" s="86"/>
    </row>
    <row r="304" spans="43:79" ht="13.5">
      <c r="AQ304" s="92"/>
      <c r="AR304" s="91"/>
      <c r="AS304" s="91"/>
      <c r="AT304" s="91"/>
      <c r="AU304" s="91"/>
      <c r="AV304" s="91"/>
      <c r="AW304" s="91"/>
      <c r="AX304" s="91"/>
      <c r="AY304" s="91"/>
      <c r="AZ304" s="86"/>
      <c r="BA304" s="86"/>
      <c r="BB304" s="86"/>
      <c r="BC304" s="86"/>
      <c r="BD304" s="86"/>
      <c r="BE304" s="86"/>
      <c r="BF304" s="86"/>
      <c r="BG304" s="86"/>
      <c r="BH304" s="86"/>
      <c r="BI304" s="86"/>
      <c r="BJ304" s="86"/>
      <c r="BK304" s="86"/>
      <c r="BL304" s="86"/>
      <c r="BM304" s="86"/>
      <c r="BN304" s="86"/>
      <c r="BO304" s="86"/>
      <c r="BP304" s="86"/>
      <c r="BQ304" s="86"/>
      <c r="BR304" s="86"/>
      <c r="BS304" s="86"/>
      <c r="BT304" s="86"/>
      <c r="BU304" s="86"/>
      <c r="BV304" s="86"/>
      <c r="BW304" s="86"/>
      <c r="BX304" s="86"/>
      <c r="BY304" s="86"/>
      <c r="BZ304" s="86"/>
      <c r="CA304" s="86"/>
    </row>
    <row r="305" spans="43:79" ht="13.5">
      <c r="AQ305" s="92"/>
      <c r="AR305" s="91"/>
      <c r="AS305" s="91"/>
      <c r="AT305" s="91"/>
      <c r="AU305" s="91"/>
      <c r="AV305" s="91"/>
      <c r="AW305" s="91"/>
      <c r="AX305" s="91"/>
      <c r="AY305" s="91"/>
      <c r="AZ305" s="86"/>
      <c r="BA305" s="86"/>
      <c r="BB305" s="86"/>
      <c r="BC305" s="86"/>
      <c r="BD305" s="86"/>
      <c r="BE305" s="86"/>
      <c r="BF305" s="86"/>
      <c r="BG305" s="86"/>
      <c r="BH305" s="86"/>
      <c r="BI305" s="86"/>
      <c r="BJ305" s="86"/>
      <c r="BK305" s="86"/>
      <c r="BL305" s="86"/>
      <c r="BM305" s="86"/>
      <c r="BN305" s="86"/>
      <c r="BO305" s="86"/>
      <c r="BP305" s="86"/>
      <c r="BQ305" s="86"/>
      <c r="BR305" s="86"/>
      <c r="BS305" s="86"/>
      <c r="BT305" s="86"/>
      <c r="BU305" s="86"/>
      <c r="BV305" s="86"/>
      <c r="BW305" s="86"/>
      <c r="BX305" s="86"/>
      <c r="BY305" s="86"/>
      <c r="BZ305" s="86"/>
      <c r="CA305" s="86"/>
    </row>
    <row r="306" spans="43:79" ht="13.5">
      <c r="AQ306" s="92"/>
      <c r="AR306" s="91"/>
      <c r="AS306" s="91"/>
      <c r="AT306" s="91"/>
      <c r="AU306" s="91"/>
      <c r="AV306" s="91"/>
      <c r="AW306" s="91"/>
      <c r="AX306" s="91"/>
      <c r="AY306" s="91"/>
      <c r="AZ306" s="86"/>
      <c r="BA306" s="86"/>
      <c r="BB306" s="86"/>
      <c r="BC306" s="86"/>
      <c r="BD306" s="86"/>
      <c r="BE306" s="86"/>
      <c r="BF306" s="86"/>
      <c r="BG306" s="86"/>
      <c r="BH306" s="86"/>
      <c r="BI306" s="86"/>
      <c r="BJ306" s="86"/>
      <c r="BK306" s="86"/>
      <c r="BL306" s="86"/>
      <c r="BM306" s="86"/>
      <c r="BN306" s="86"/>
      <c r="BO306" s="86"/>
      <c r="BP306" s="86"/>
      <c r="BQ306" s="86"/>
      <c r="BR306" s="86"/>
      <c r="BS306" s="86"/>
      <c r="BT306" s="86"/>
      <c r="BU306" s="86"/>
      <c r="BV306" s="86"/>
      <c r="BW306" s="86"/>
      <c r="BX306" s="86"/>
      <c r="BY306" s="86"/>
      <c r="BZ306" s="86"/>
      <c r="CA306" s="86"/>
    </row>
    <row r="307" spans="43:79" ht="13.5">
      <c r="AQ307" s="92"/>
      <c r="AR307" s="91"/>
      <c r="AS307" s="91"/>
      <c r="AT307" s="91"/>
      <c r="AU307" s="91"/>
      <c r="AV307" s="91"/>
      <c r="AW307" s="91"/>
      <c r="AX307" s="91"/>
      <c r="AY307" s="91"/>
      <c r="AZ307" s="86"/>
      <c r="BA307" s="86"/>
      <c r="BB307" s="86"/>
      <c r="BC307" s="86"/>
      <c r="BD307" s="86"/>
      <c r="BE307" s="86"/>
      <c r="BF307" s="86"/>
      <c r="BG307" s="86"/>
      <c r="BH307" s="86"/>
      <c r="BI307" s="86"/>
      <c r="BJ307" s="86"/>
      <c r="BK307" s="86"/>
      <c r="BL307" s="86"/>
      <c r="BM307" s="86"/>
      <c r="BN307" s="86"/>
      <c r="BO307" s="86"/>
      <c r="BP307" s="86"/>
      <c r="BQ307" s="86"/>
      <c r="BR307" s="86"/>
      <c r="BS307" s="86"/>
      <c r="BT307" s="86"/>
      <c r="BU307" s="86"/>
      <c r="BV307" s="86"/>
      <c r="BW307" s="86"/>
      <c r="BX307" s="86"/>
      <c r="BY307" s="86"/>
      <c r="BZ307" s="86"/>
      <c r="CA307" s="86"/>
    </row>
    <row r="308" spans="43:79" ht="13.5">
      <c r="AQ308" s="92"/>
      <c r="AR308" s="91"/>
      <c r="AS308" s="91"/>
      <c r="AT308" s="91"/>
      <c r="AU308" s="91"/>
      <c r="AV308" s="91"/>
      <c r="AW308" s="91"/>
      <c r="AX308" s="91"/>
      <c r="AY308" s="91"/>
      <c r="AZ308" s="86"/>
      <c r="BA308" s="86"/>
      <c r="BB308" s="86"/>
      <c r="BC308" s="86"/>
      <c r="BD308" s="86"/>
      <c r="BE308" s="86"/>
      <c r="BF308" s="86"/>
      <c r="BG308" s="86"/>
      <c r="BH308" s="86"/>
      <c r="BI308" s="86"/>
      <c r="BJ308" s="86"/>
      <c r="BK308" s="86"/>
      <c r="BL308" s="86"/>
      <c r="BM308" s="86"/>
      <c r="BN308" s="86"/>
      <c r="BO308" s="86"/>
      <c r="BP308" s="86"/>
      <c r="BQ308" s="86"/>
      <c r="BR308" s="86"/>
      <c r="BS308" s="86"/>
      <c r="BT308" s="86"/>
      <c r="BU308" s="86"/>
      <c r="BV308" s="86"/>
      <c r="BW308" s="86"/>
      <c r="BX308" s="86"/>
      <c r="BY308" s="86"/>
      <c r="BZ308" s="86"/>
      <c r="CA308" s="86"/>
    </row>
    <row r="309" spans="43:79" ht="13.5">
      <c r="AQ309" s="92"/>
      <c r="AR309" s="86"/>
      <c r="AS309" s="86"/>
      <c r="AT309" s="86"/>
      <c r="AU309" s="86"/>
      <c r="AV309" s="86"/>
      <c r="AW309" s="86"/>
      <c r="AX309" s="86"/>
      <c r="AY309" s="86"/>
      <c r="AZ309" s="86"/>
      <c r="BA309" s="86"/>
      <c r="BB309" s="86"/>
      <c r="BC309" s="86"/>
      <c r="BD309" s="86"/>
      <c r="BE309" s="86"/>
      <c r="BF309" s="86"/>
      <c r="BG309" s="86"/>
      <c r="BH309" s="86"/>
      <c r="BI309" s="86"/>
      <c r="BJ309" s="86"/>
      <c r="BK309" s="86"/>
      <c r="BL309" s="86"/>
      <c r="BM309" s="86"/>
      <c r="BN309" s="86"/>
      <c r="BO309" s="86"/>
      <c r="BP309" s="86"/>
      <c r="BQ309" s="86"/>
      <c r="BR309" s="86"/>
      <c r="BS309" s="86"/>
      <c r="BT309" s="86"/>
      <c r="BU309" s="86"/>
      <c r="BV309" s="86"/>
      <c r="BW309" s="86"/>
      <c r="BX309" s="86"/>
      <c r="BY309" s="86"/>
      <c r="BZ309" s="86"/>
      <c r="CA309" s="86"/>
    </row>
    <row r="310" spans="43:79" ht="13.5">
      <c r="AQ310" s="92"/>
      <c r="AR310" s="86"/>
      <c r="AS310" s="86"/>
      <c r="AT310" s="86"/>
      <c r="AU310" s="86"/>
      <c r="AV310" s="86"/>
      <c r="AW310" s="86"/>
      <c r="AX310" s="86"/>
      <c r="AY310" s="86"/>
      <c r="AZ310" s="86"/>
      <c r="BA310" s="86"/>
      <c r="BB310" s="86"/>
      <c r="BC310" s="86"/>
      <c r="BD310" s="86"/>
      <c r="BE310" s="86"/>
      <c r="BF310" s="86"/>
      <c r="BG310" s="86"/>
      <c r="BH310" s="86"/>
      <c r="BI310" s="86"/>
      <c r="BJ310" s="86"/>
      <c r="BK310" s="86"/>
      <c r="BL310" s="86"/>
      <c r="BM310" s="86"/>
      <c r="BN310" s="86"/>
      <c r="BO310" s="86"/>
      <c r="BP310" s="86"/>
      <c r="BQ310" s="86"/>
      <c r="BR310" s="86"/>
      <c r="BS310" s="86"/>
      <c r="BT310" s="86"/>
      <c r="BU310" s="86"/>
      <c r="BV310" s="86"/>
      <c r="BW310" s="86"/>
      <c r="BX310" s="86"/>
      <c r="BY310" s="86"/>
      <c r="BZ310" s="86"/>
      <c r="CA310" s="86"/>
    </row>
    <row r="311" spans="43:79" ht="13.5">
      <c r="AQ311" s="92"/>
      <c r="AR311" s="86"/>
      <c r="AS311" s="86"/>
      <c r="AT311" s="86"/>
      <c r="AU311" s="86"/>
      <c r="AV311" s="86"/>
      <c r="AW311" s="86"/>
      <c r="AX311" s="86"/>
      <c r="AY311" s="86"/>
      <c r="AZ311" s="86"/>
      <c r="BA311" s="86"/>
      <c r="BB311" s="86"/>
      <c r="BC311" s="86"/>
      <c r="BD311" s="86"/>
      <c r="BE311" s="86"/>
      <c r="BF311" s="86"/>
      <c r="BG311" s="86"/>
      <c r="BH311" s="86"/>
      <c r="BI311" s="86"/>
      <c r="BJ311" s="86"/>
      <c r="BK311" s="86"/>
      <c r="BL311" s="86"/>
      <c r="BM311" s="86"/>
      <c r="BN311" s="86"/>
      <c r="BO311" s="86"/>
      <c r="BP311" s="86"/>
      <c r="BQ311" s="86"/>
      <c r="BR311" s="86"/>
      <c r="BS311" s="86"/>
      <c r="BT311" s="86"/>
      <c r="BU311" s="86"/>
      <c r="BV311" s="86"/>
      <c r="BW311" s="86"/>
      <c r="BX311" s="86"/>
      <c r="BY311" s="86"/>
      <c r="BZ311" s="86"/>
      <c r="CA311" s="86"/>
    </row>
    <row r="312" spans="43:79" ht="13.5">
      <c r="AQ312" s="92"/>
      <c r="AR312" s="86"/>
      <c r="AS312" s="86"/>
      <c r="AT312" s="86"/>
      <c r="AU312" s="86"/>
      <c r="AV312" s="86"/>
      <c r="AW312" s="86"/>
      <c r="AX312" s="86"/>
      <c r="AY312" s="86"/>
      <c r="AZ312" s="86"/>
      <c r="BA312" s="86"/>
      <c r="BB312" s="86"/>
      <c r="BC312" s="86"/>
      <c r="BD312" s="86"/>
      <c r="BE312" s="86"/>
      <c r="BF312" s="86"/>
      <c r="BG312" s="86"/>
      <c r="BH312" s="86"/>
      <c r="BI312" s="86"/>
      <c r="BJ312" s="86"/>
      <c r="BK312" s="86"/>
      <c r="BL312" s="86"/>
      <c r="BM312" s="86"/>
      <c r="BN312" s="86"/>
      <c r="BO312" s="86"/>
      <c r="BP312" s="86"/>
      <c r="BQ312" s="86"/>
      <c r="BR312" s="86"/>
      <c r="BS312" s="86"/>
      <c r="BT312" s="86"/>
      <c r="BU312" s="86"/>
      <c r="BV312" s="86"/>
      <c r="BW312" s="86"/>
      <c r="BX312" s="86"/>
      <c r="BY312" s="86"/>
      <c r="BZ312" s="86"/>
      <c r="CA312" s="86"/>
    </row>
    <row r="313" spans="43:79" ht="13.5">
      <c r="AQ313" s="92"/>
      <c r="AR313" s="86"/>
      <c r="AS313" s="86"/>
      <c r="AT313" s="86"/>
      <c r="AU313" s="86"/>
      <c r="AV313" s="86"/>
      <c r="AW313" s="86"/>
      <c r="AX313" s="86"/>
      <c r="AY313" s="86"/>
      <c r="AZ313" s="86"/>
      <c r="BA313" s="86"/>
      <c r="BB313" s="86"/>
      <c r="BC313" s="86"/>
      <c r="BD313" s="86"/>
      <c r="BE313" s="86"/>
      <c r="BF313" s="86"/>
      <c r="BG313" s="86"/>
      <c r="BH313" s="86"/>
      <c r="BI313" s="86"/>
      <c r="BJ313" s="86"/>
      <c r="BK313" s="86"/>
      <c r="BL313" s="86"/>
      <c r="BM313" s="86"/>
      <c r="BN313" s="86"/>
      <c r="BO313" s="86"/>
      <c r="BP313" s="86"/>
      <c r="BQ313" s="86"/>
      <c r="BR313" s="86"/>
      <c r="BS313" s="86"/>
      <c r="BT313" s="86"/>
      <c r="BU313" s="86"/>
      <c r="BV313" s="86"/>
      <c r="BW313" s="86"/>
      <c r="BX313" s="86"/>
      <c r="BY313" s="86"/>
      <c r="BZ313" s="86"/>
      <c r="CA313" s="86"/>
    </row>
    <row r="314" spans="43:79" ht="13.5">
      <c r="AQ314" s="92"/>
      <c r="AR314" s="86"/>
      <c r="AS314" s="86"/>
      <c r="AT314" s="86"/>
      <c r="AU314" s="86"/>
      <c r="AV314" s="86"/>
      <c r="AW314" s="86"/>
      <c r="AX314" s="86"/>
      <c r="AY314" s="86"/>
      <c r="AZ314" s="86"/>
      <c r="BA314" s="86"/>
      <c r="BB314" s="86"/>
      <c r="BC314" s="86"/>
      <c r="BD314" s="86"/>
      <c r="BE314" s="86"/>
      <c r="BF314" s="86"/>
      <c r="BG314" s="86"/>
      <c r="BH314" s="86"/>
      <c r="BI314" s="86"/>
      <c r="BJ314" s="86"/>
      <c r="BK314" s="86"/>
      <c r="BL314" s="86"/>
      <c r="BM314" s="86"/>
      <c r="BN314" s="86"/>
      <c r="BO314" s="86"/>
      <c r="BP314" s="86"/>
      <c r="BQ314" s="86"/>
      <c r="BR314" s="86"/>
      <c r="BS314" s="86"/>
      <c r="BT314" s="86"/>
      <c r="BU314" s="86"/>
      <c r="BV314" s="86"/>
      <c r="BW314" s="86"/>
      <c r="BX314" s="86"/>
      <c r="BY314" s="86"/>
      <c r="BZ314" s="86"/>
      <c r="CA314" s="86"/>
    </row>
    <row r="315" spans="43:79" ht="13.5">
      <c r="AQ315" s="92"/>
      <c r="AR315" s="86"/>
      <c r="AS315" s="86"/>
      <c r="AT315" s="86"/>
      <c r="AU315" s="86"/>
      <c r="AV315" s="86"/>
      <c r="AW315" s="86"/>
      <c r="AX315" s="86"/>
      <c r="AY315" s="86"/>
      <c r="AZ315" s="86"/>
      <c r="BA315" s="86"/>
      <c r="BB315" s="86"/>
      <c r="BC315" s="86"/>
      <c r="BD315" s="86"/>
      <c r="BE315" s="86"/>
      <c r="BF315" s="86"/>
      <c r="BG315" s="86"/>
      <c r="BH315" s="86"/>
      <c r="BI315" s="86"/>
      <c r="BJ315" s="86"/>
      <c r="BK315" s="86"/>
      <c r="BL315" s="86"/>
      <c r="BM315" s="86"/>
      <c r="BN315" s="86"/>
      <c r="BO315" s="86"/>
      <c r="BP315" s="86"/>
      <c r="BQ315" s="86"/>
      <c r="BR315" s="86"/>
      <c r="BS315" s="86"/>
      <c r="BT315" s="86"/>
      <c r="BU315" s="86"/>
      <c r="BV315" s="86"/>
      <c r="BW315" s="86"/>
      <c r="BX315" s="86"/>
      <c r="BY315" s="86"/>
      <c r="BZ315" s="86"/>
      <c r="CA315" s="86"/>
    </row>
  </sheetData>
  <mergeCells count="5">
    <mergeCell ref="L13:M13"/>
    <mergeCell ref="B3:F3"/>
    <mergeCell ref="D5:F5"/>
    <mergeCell ref="E7:F7"/>
    <mergeCell ref="J13:K13"/>
  </mergeCells>
  <hyperlinks>
    <hyperlink ref="D5" r:id="rId1" display="http://www.roumu.com"/>
  </hyperlinks>
  <printOptions/>
  <pageMargins left="0.75" right="0.75" top="1" bottom="1" header="0.512" footer="0.512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A1" sqref="A1"/>
    </sheetView>
  </sheetViews>
  <sheetFormatPr defaultColWidth="9.00390625" defaultRowHeight="13.5"/>
  <cols>
    <col min="1" max="8" width="9.00390625" style="14" customWidth="1"/>
    <col min="9" max="9" width="3.75390625" style="14" customWidth="1"/>
    <col min="10" max="14" width="9.00390625" style="14" customWidth="1"/>
    <col min="15" max="16384" width="9.00390625" style="14" hidden="1" customWidth="1"/>
  </cols>
  <sheetData/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A1" sqref="A1"/>
    </sheetView>
  </sheetViews>
  <sheetFormatPr defaultColWidth="9.00390625" defaultRowHeight="13.5"/>
  <cols>
    <col min="1" max="16384" width="9.00390625" style="14" customWidth="1"/>
  </cols>
  <sheetData/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K4" sqref="K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K24" sqref="K2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48"/>
  <sheetViews>
    <sheetView showGridLines="0" showRowColHeaders="0" workbookViewId="0" topLeftCell="A1">
      <selection activeCell="A1" sqref="A1"/>
    </sheetView>
  </sheetViews>
  <sheetFormatPr defaultColWidth="9.00390625" defaultRowHeight="13.5"/>
  <cols>
    <col min="1" max="1" width="3.50390625" style="0" customWidth="1"/>
    <col min="2" max="3" width="4.75390625" style="0" customWidth="1"/>
  </cols>
  <sheetData>
    <row r="2" spans="1:6" ht="13.5">
      <c r="A2" s="222"/>
      <c r="B2" s="223" t="s">
        <v>66</v>
      </c>
      <c r="C2" s="222"/>
      <c r="D2" s="222"/>
      <c r="E2" s="222"/>
      <c r="F2" s="222"/>
    </row>
    <row r="4" spans="2:5" ht="13.5">
      <c r="B4" s="236" t="s">
        <v>61</v>
      </c>
      <c r="C4" s="167" t="s">
        <v>67</v>
      </c>
      <c r="D4" s="225" t="s">
        <v>68</v>
      </c>
      <c r="E4" s="38" t="s">
        <v>69</v>
      </c>
    </row>
    <row r="5" spans="2:5" ht="13.5">
      <c r="B5" s="237"/>
      <c r="C5" s="175" t="s">
        <v>70</v>
      </c>
      <c r="D5" s="226" t="s">
        <v>71</v>
      </c>
      <c r="E5" s="38" t="s">
        <v>128</v>
      </c>
    </row>
    <row r="6" spans="2:5" ht="13.5">
      <c r="B6" s="227">
        <v>18</v>
      </c>
      <c r="C6" s="228">
        <v>0</v>
      </c>
      <c r="D6" s="39">
        <v>172142</v>
      </c>
      <c r="E6" s="38" t="s">
        <v>129</v>
      </c>
    </row>
    <row r="7" spans="2:4" ht="13.5">
      <c r="B7" s="227">
        <v>19</v>
      </c>
      <c r="C7" s="228">
        <v>1</v>
      </c>
      <c r="D7" s="39">
        <f>D6+(D8-D6)/2</f>
        <v>177220.5</v>
      </c>
    </row>
    <row r="8" spans="2:4" ht="13.5">
      <c r="B8" s="227">
        <v>20</v>
      </c>
      <c r="C8" s="228">
        <v>2</v>
      </c>
      <c r="D8" s="39">
        <v>182299</v>
      </c>
    </row>
    <row r="9" spans="2:4" ht="13.5">
      <c r="B9" s="227">
        <v>21</v>
      </c>
      <c r="C9" s="228">
        <v>3</v>
      </c>
      <c r="D9" s="39">
        <f>D8+(D10-D8)/2</f>
        <v>189270</v>
      </c>
    </row>
    <row r="10" spans="2:4" ht="13.5">
      <c r="B10" s="227">
        <v>22</v>
      </c>
      <c r="C10" s="228">
        <v>4</v>
      </c>
      <c r="D10" s="39">
        <v>196241</v>
      </c>
    </row>
    <row r="11" spans="2:4" ht="13.5">
      <c r="B11" s="227">
        <v>23</v>
      </c>
      <c r="C11" s="228">
        <v>5</v>
      </c>
      <c r="D11" s="39">
        <f>D10+($D$13-$D$10)/3</f>
        <v>202682.33333333334</v>
      </c>
    </row>
    <row r="12" spans="2:4" ht="13.5">
      <c r="B12" s="227">
        <v>24</v>
      </c>
      <c r="C12" s="228">
        <v>6</v>
      </c>
      <c r="D12" s="39">
        <f>D11+(D13-D11)/2</f>
        <v>209123.6666666667</v>
      </c>
    </row>
    <row r="13" spans="2:4" ht="13.5">
      <c r="B13" s="227">
        <v>25</v>
      </c>
      <c r="C13" s="228">
        <v>7</v>
      </c>
      <c r="D13" s="39">
        <v>215565</v>
      </c>
    </row>
    <row r="14" spans="2:4" ht="13.5">
      <c r="B14" s="227">
        <v>26</v>
      </c>
      <c r="C14" s="228">
        <v>8</v>
      </c>
      <c r="D14" s="39">
        <f>D13+($D$18-$D$13)/5</f>
        <v>224234</v>
      </c>
    </row>
    <row r="15" spans="2:4" ht="13.5">
      <c r="B15" s="227">
        <v>27</v>
      </c>
      <c r="C15" s="228">
        <v>9</v>
      </c>
      <c r="D15" s="39">
        <f>D14+($D$18-$D$13)/5</f>
        <v>232903</v>
      </c>
    </row>
    <row r="16" spans="2:4" ht="13.5">
      <c r="B16" s="227">
        <v>28</v>
      </c>
      <c r="C16" s="228">
        <v>10</v>
      </c>
      <c r="D16" s="39">
        <f>D15+($D$18-$D$13)/5</f>
        <v>241572</v>
      </c>
    </row>
    <row r="17" spans="2:4" ht="13.5">
      <c r="B17" s="227">
        <v>29</v>
      </c>
      <c r="C17" s="228">
        <v>11</v>
      </c>
      <c r="D17" s="39">
        <f>D16+($D$18-$D$13)/5</f>
        <v>250241</v>
      </c>
    </row>
    <row r="18" spans="2:4" ht="13.5">
      <c r="B18" s="227">
        <v>30</v>
      </c>
      <c r="C18" s="228">
        <v>12</v>
      </c>
      <c r="D18" s="39">
        <v>258910</v>
      </c>
    </row>
    <row r="19" spans="2:4" ht="13.5">
      <c r="B19" s="227">
        <v>31</v>
      </c>
      <c r="C19" s="228">
        <v>13</v>
      </c>
      <c r="D19" s="39">
        <f>D18+($D$23-$D$18)/5</f>
        <v>266764.8</v>
      </c>
    </row>
    <row r="20" spans="2:4" ht="13.5">
      <c r="B20" s="227">
        <v>32</v>
      </c>
      <c r="C20" s="228">
        <v>14</v>
      </c>
      <c r="D20" s="39">
        <f>D19+($D$23-$D$18)/5</f>
        <v>274619.6</v>
      </c>
    </row>
    <row r="21" spans="2:4" ht="13.5">
      <c r="B21" s="227">
        <v>33</v>
      </c>
      <c r="C21" s="228">
        <v>15</v>
      </c>
      <c r="D21" s="39">
        <f>D20+($D$23-$D$18)/5</f>
        <v>282474.39999999997</v>
      </c>
    </row>
    <row r="22" spans="2:4" ht="13.5">
      <c r="B22" s="227">
        <v>34</v>
      </c>
      <c r="C22" s="228">
        <v>16</v>
      </c>
      <c r="D22" s="39">
        <f>D21+($D$23-$D$18)/5</f>
        <v>290329.19999999995</v>
      </c>
    </row>
    <row r="23" spans="2:4" ht="13.5">
      <c r="B23" s="227">
        <v>35</v>
      </c>
      <c r="C23" s="228">
        <v>17</v>
      </c>
      <c r="D23" s="39">
        <v>298184</v>
      </c>
    </row>
    <row r="24" spans="2:4" ht="13.5">
      <c r="B24" s="227">
        <v>36</v>
      </c>
      <c r="C24" s="228">
        <v>18</v>
      </c>
      <c r="D24" s="39">
        <f>D23+($D$28-$D$23)/5</f>
        <v>306979.4</v>
      </c>
    </row>
    <row r="25" spans="2:4" ht="13.5">
      <c r="B25" s="227">
        <v>37</v>
      </c>
      <c r="C25" s="228">
        <v>19</v>
      </c>
      <c r="D25" s="39">
        <f>D24+($D$28-$D$23)/5</f>
        <v>315774.80000000005</v>
      </c>
    </row>
    <row r="26" spans="2:4" ht="13.5">
      <c r="B26" s="227">
        <v>38</v>
      </c>
      <c r="C26" s="228">
        <v>20</v>
      </c>
      <c r="D26" s="39">
        <f>D25+($D$28-$D$23)/5</f>
        <v>324570.20000000007</v>
      </c>
    </row>
    <row r="27" spans="2:4" ht="13.5">
      <c r="B27" s="227">
        <v>39</v>
      </c>
      <c r="C27" s="228">
        <v>21</v>
      </c>
      <c r="D27" s="39">
        <f>D26+($D$28-$D$23)/5</f>
        <v>333365.6000000001</v>
      </c>
    </row>
    <row r="28" spans="2:4" ht="13.5">
      <c r="B28" s="227">
        <v>40</v>
      </c>
      <c r="C28" s="228">
        <v>22</v>
      </c>
      <c r="D28" s="39">
        <v>342161</v>
      </c>
    </row>
    <row r="29" spans="2:4" ht="13.5">
      <c r="B29" s="227">
        <v>41</v>
      </c>
      <c r="C29" s="228">
        <v>23</v>
      </c>
      <c r="D29" s="39">
        <f>D28+($D$33-$D$28)/5</f>
        <v>350374.6</v>
      </c>
    </row>
    <row r="30" spans="2:4" ht="13.5">
      <c r="B30" s="227">
        <v>42</v>
      </c>
      <c r="C30" s="228">
        <v>24</v>
      </c>
      <c r="D30" s="39">
        <f>D29+($D$33-$D$28)/5</f>
        <v>358588.19999999995</v>
      </c>
    </row>
    <row r="31" spans="2:4" ht="13.5">
      <c r="B31" s="227">
        <v>43</v>
      </c>
      <c r="C31" s="228">
        <v>25</v>
      </c>
      <c r="D31" s="39">
        <f>D30+($D$33-$D$28)/5</f>
        <v>366801.79999999993</v>
      </c>
    </row>
    <row r="32" spans="2:4" ht="13.5">
      <c r="B32" s="227">
        <v>44</v>
      </c>
      <c r="C32" s="228">
        <v>26</v>
      </c>
      <c r="D32" s="39">
        <f>D31+($D$33-$D$28)/5</f>
        <v>375015.3999999999</v>
      </c>
    </row>
    <row r="33" spans="2:4" ht="13.5">
      <c r="B33" s="227">
        <v>45</v>
      </c>
      <c r="C33" s="228">
        <v>27</v>
      </c>
      <c r="D33" s="39">
        <v>383229</v>
      </c>
    </row>
    <row r="34" spans="2:4" ht="13.5">
      <c r="B34" s="227">
        <v>46</v>
      </c>
      <c r="C34" s="228">
        <v>28</v>
      </c>
      <c r="D34" s="39">
        <f>D33+($D$38-$D$33)/5</f>
        <v>391108.2</v>
      </c>
    </row>
    <row r="35" spans="2:4" ht="13.5">
      <c r="B35" s="227">
        <v>47</v>
      </c>
      <c r="C35" s="228">
        <v>29</v>
      </c>
      <c r="D35" s="39">
        <f>D34+($D$38-$D$33)/5</f>
        <v>398987.4</v>
      </c>
    </row>
    <row r="36" spans="2:4" ht="13.5">
      <c r="B36" s="227">
        <v>48</v>
      </c>
      <c r="C36" s="228">
        <v>30</v>
      </c>
      <c r="D36" s="39">
        <f>D35+($D$38-$D$33)/5</f>
        <v>406866.60000000003</v>
      </c>
    </row>
    <row r="37" spans="2:4" ht="13.5">
      <c r="B37" s="227">
        <v>49</v>
      </c>
      <c r="C37" s="228">
        <v>31</v>
      </c>
      <c r="D37" s="39">
        <f>D36+($D$38-$D$33)/5</f>
        <v>414745.80000000005</v>
      </c>
    </row>
    <row r="38" spans="2:4" ht="13.5">
      <c r="B38" s="227">
        <v>50</v>
      </c>
      <c r="C38" s="228">
        <v>32</v>
      </c>
      <c r="D38" s="39">
        <v>422625</v>
      </c>
    </row>
    <row r="39" spans="2:4" ht="13.5">
      <c r="B39" s="227">
        <v>51</v>
      </c>
      <c r="C39" s="228">
        <v>33</v>
      </c>
      <c r="D39" s="39">
        <f>D38+($D$43-$D$38)/5</f>
        <v>427620.2</v>
      </c>
    </row>
    <row r="40" spans="2:4" ht="13.5">
      <c r="B40" s="227">
        <v>52</v>
      </c>
      <c r="C40" s="228">
        <v>34</v>
      </c>
      <c r="D40" s="39">
        <f>D39+($D$43-$D$38)/5</f>
        <v>432615.4</v>
      </c>
    </row>
    <row r="41" spans="2:4" ht="13.5">
      <c r="B41" s="227">
        <v>53</v>
      </c>
      <c r="C41" s="228">
        <v>35</v>
      </c>
      <c r="D41" s="39">
        <f>D40+($D$43-$D$38)/5</f>
        <v>437610.60000000003</v>
      </c>
    </row>
    <row r="42" spans="2:4" ht="13.5">
      <c r="B42" s="227">
        <v>54</v>
      </c>
      <c r="C42" s="228">
        <v>36</v>
      </c>
      <c r="D42" s="39">
        <f>D41+($D$43-$D$38)/5</f>
        <v>442605.80000000005</v>
      </c>
    </row>
    <row r="43" spans="2:4" ht="13.5">
      <c r="B43" s="227">
        <v>55</v>
      </c>
      <c r="C43" s="228">
        <v>37</v>
      </c>
      <c r="D43" s="39">
        <v>447601</v>
      </c>
    </row>
    <row r="44" spans="2:4" ht="13.5">
      <c r="B44" s="227">
        <v>56</v>
      </c>
      <c r="C44" s="228">
        <v>38</v>
      </c>
      <c r="D44" s="39">
        <f>D43+($D$48-$D$43)/5</f>
        <v>447209.2</v>
      </c>
    </row>
    <row r="45" spans="2:4" ht="13.5">
      <c r="B45" s="227">
        <v>57</v>
      </c>
      <c r="C45" s="228">
        <v>39</v>
      </c>
      <c r="D45" s="39">
        <f>D44+($D$48-$D$43)/5</f>
        <v>446817.4</v>
      </c>
    </row>
    <row r="46" spans="2:4" ht="13.5">
      <c r="B46" s="227">
        <v>58</v>
      </c>
      <c r="C46" s="228">
        <v>40</v>
      </c>
      <c r="D46" s="39">
        <f>D45+($D$48-$D$43)/5</f>
        <v>446425.60000000003</v>
      </c>
    </row>
    <row r="47" spans="2:4" ht="13.5">
      <c r="B47" s="227">
        <v>59</v>
      </c>
      <c r="C47" s="228">
        <v>41</v>
      </c>
      <c r="D47" s="39">
        <f>D46+($D$48-$D$43)/5</f>
        <v>446033.80000000005</v>
      </c>
    </row>
    <row r="48" spans="2:4" ht="13.5">
      <c r="B48" s="180">
        <v>60</v>
      </c>
      <c r="C48" s="175">
        <v>42</v>
      </c>
      <c r="D48" s="224">
        <v>445642</v>
      </c>
    </row>
  </sheetData>
  <mergeCells count="1">
    <mergeCell ref="B4:B5"/>
  </mergeCells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H25"/>
  <sheetViews>
    <sheetView showGridLines="0" showRowColHeaders="0" workbookViewId="0" topLeftCell="A1">
      <selection activeCell="A1" sqref="A1"/>
    </sheetView>
  </sheetViews>
  <sheetFormatPr defaultColWidth="9.00390625" defaultRowHeight="11.25" customHeight="1" zeroHeight="1"/>
  <cols>
    <col min="1" max="1" width="2.625" style="109" customWidth="1"/>
    <col min="2" max="2" width="3.125" style="109" customWidth="1"/>
    <col min="3" max="5" width="9.00390625" style="109" customWidth="1"/>
    <col min="6" max="6" width="3.875" style="109" customWidth="1"/>
    <col min="7" max="7" width="8.125" style="109" customWidth="1"/>
    <col min="8" max="8" width="12.625" style="109" customWidth="1"/>
    <col min="9" max="16384" width="9.00390625" style="109" customWidth="1"/>
  </cols>
  <sheetData>
    <row r="1" ht="12" thickBot="1"/>
    <row r="2" spans="2:8" ht="12" thickTop="1">
      <c r="B2" s="111"/>
      <c r="C2" s="112"/>
      <c r="D2" s="112"/>
      <c r="E2" s="112"/>
      <c r="F2" s="112"/>
      <c r="G2" s="112"/>
      <c r="H2" s="113"/>
    </row>
    <row r="3" spans="2:8" ht="13.5">
      <c r="B3" s="131"/>
      <c r="C3" s="116" t="s">
        <v>80</v>
      </c>
      <c r="D3" s="117"/>
      <c r="E3" s="117"/>
      <c r="F3" s="117"/>
      <c r="G3" s="117"/>
      <c r="H3" s="118"/>
    </row>
    <row r="4" spans="2:8" ht="11.25">
      <c r="B4" s="120"/>
      <c r="C4" s="121"/>
      <c r="D4" s="121"/>
      <c r="E4" s="121"/>
      <c r="F4" s="121"/>
      <c r="G4" s="121"/>
      <c r="H4" s="122"/>
    </row>
    <row r="5" spans="2:8" ht="11.25">
      <c r="B5" s="120"/>
      <c r="C5" s="132" t="s">
        <v>81</v>
      </c>
      <c r="D5" s="121"/>
      <c r="E5" s="121"/>
      <c r="F5" s="121"/>
      <c r="G5" s="121"/>
      <c r="H5" s="122"/>
    </row>
    <row r="6" spans="2:8" ht="11.25">
      <c r="B6" s="120"/>
      <c r="C6" s="121"/>
      <c r="D6" s="121"/>
      <c r="E6" s="121"/>
      <c r="F6" s="121"/>
      <c r="G6" s="121"/>
      <c r="H6" s="122"/>
    </row>
    <row r="7" spans="2:8" ht="11.25">
      <c r="B7" s="120"/>
      <c r="C7" s="133" t="s">
        <v>82</v>
      </c>
      <c r="D7" s="121"/>
      <c r="E7" s="121"/>
      <c r="F7" s="121"/>
      <c r="G7" s="121"/>
      <c r="H7" s="122"/>
    </row>
    <row r="8" spans="2:8" ht="11.25">
      <c r="B8" s="120"/>
      <c r="C8" s="132" t="s">
        <v>83</v>
      </c>
      <c r="D8" s="121"/>
      <c r="E8" s="121"/>
      <c r="F8" s="121"/>
      <c r="G8" s="121"/>
      <c r="H8" s="122"/>
    </row>
    <row r="9" spans="2:8" ht="11.25">
      <c r="B9" s="120"/>
      <c r="C9" s="132" t="s">
        <v>84</v>
      </c>
      <c r="D9" s="121"/>
      <c r="E9" s="121"/>
      <c r="F9" s="121"/>
      <c r="G9" s="121"/>
      <c r="H9" s="122"/>
    </row>
    <row r="10" spans="2:8" ht="11.25">
      <c r="B10" s="120"/>
      <c r="C10" s="132" t="s">
        <v>85</v>
      </c>
      <c r="D10" s="121"/>
      <c r="E10" s="121"/>
      <c r="F10" s="121"/>
      <c r="G10" s="121"/>
      <c r="H10" s="122"/>
    </row>
    <row r="11" spans="2:8" ht="11.25">
      <c r="B11" s="120"/>
      <c r="C11" s="121"/>
      <c r="D11" s="121"/>
      <c r="E11" s="121"/>
      <c r="F11" s="121"/>
      <c r="G11" s="121"/>
      <c r="H11" s="122"/>
    </row>
    <row r="12" spans="2:8" ht="11.25">
      <c r="B12" s="120"/>
      <c r="C12" s="133" t="s">
        <v>86</v>
      </c>
      <c r="D12" s="121"/>
      <c r="E12" s="121"/>
      <c r="F12" s="121"/>
      <c r="G12" s="121"/>
      <c r="H12" s="122"/>
    </row>
    <row r="13" spans="2:8" ht="11.25">
      <c r="B13" s="120"/>
      <c r="C13" s="132" t="s">
        <v>87</v>
      </c>
      <c r="D13" s="121"/>
      <c r="E13" s="121"/>
      <c r="F13" s="121"/>
      <c r="G13" s="121"/>
      <c r="H13" s="122"/>
    </row>
    <row r="14" spans="2:8" ht="11.25">
      <c r="B14" s="120"/>
      <c r="C14" s="132" t="s">
        <v>88</v>
      </c>
      <c r="D14" s="121"/>
      <c r="E14" s="121"/>
      <c r="F14" s="121"/>
      <c r="G14" s="121"/>
      <c r="H14" s="122"/>
    </row>
    <row r="15" spans="2:8" ht="11.25">
      <c r="B15" s="120"/>
      <c r="C15" s="121"/>
      <c r="D15" s="121"/>
      <c r="E15" s="121"/>
      <c r="F15" s="121"/>
      <c r="G15" s="121"/>
      <c r="H15" s="122"/>
    </row>
    <row r="16" spans="2:8" ht="11.25">
      <c r="B16" s="120"/>
      <c r="C16" s="133" t="s">
        <v>89</v>
      </c>
      <c r="D16" s="121"/>
      <c r="E16" s="121"/>
      <c r="F16" s="121"/>
      <c r="G16" s="121"/>
      <c r="H16" s="122"/>
    </row>
    <row r="17" spans="2:8" ht="11.25">
      <c r="B17" s="120"/>
      <c r="C17" s="121" t="s">
        <v>90</v>
      </c>
      <c r="D17" s="121"/>
      <c r="E17" s="121"/>
      <c r="F17" s="121"/>
      <c r="G17" s="121"/>
      <c r="H17" s="122"/>
    </row>
    <row r="18" spans="2:8" ht="11.25">
      <c r="B18" s="120"/>
      <c r="C18" s="121"/>
      <c r="D18" s="121"/>
      <c r="E18" s="121"/>
      <c r="F18" s="121"/>
      <c r="G18" s="121"/>
      <c r="H18" s="122"/>
    </row>
    <row r="19" spans="2:8" ht="11.25">
      <c r="B19" s="120"/>
      <c r="C19" s="121" t="s">
        <v>91</v>
      </c>
      <c r="D19" s="121"/>
      <c r="E19" s="121"/>
      <c r="F19" s="121"/>
      <c r="G19" s="121"/>
      <c r="H19" s="122"/>
    </row>
    <row r="20" spans="2:8" ht="11.25">
      <c r="B20" s="120"/>
      <c r="C20" s="121"/>
      <c r="D20" s="121"/>
      <c r="E20" s="121"/>
      <c r="F20" s="121"/>
      <c r="G20" s="121"/>
      <c r="H20" s="122"/>
    </row>
    <row r="21" spans="2:8" ht="11.25">
      <c r="B21" s="120"/>
      <c r="C21" s="121"/>
      <c r="D21" s="121"/>
      <c r="E21" s="121"/>
      <c r="F21" s="121"/>
      <c r="G21" s="134">
        <v>37712</v>
      </c>
      <c r="H21" s="122"/>
    </row>
    <row r="22" spans="2:8" ht="11.25">
      <c r="B22" s="120"/>
      <c r="C22" s="121"/>
      <c r="D22" s="121" t="s">
        <v>92</v>
      </c>
      <c r="E22" s="121"/>
      <c r="F22" s="121"/>
      <c r="G22" s="121"/>
      <c r="H22" s="122"/>
    </row>
    <row r="23" spans="2:8" ht="11.25">
      <c r="B23" s="120"/>
      <c r="C23" s="121"/>
      <c r="D23" s="132" t="s">
        <v>93</v>
      </c>
      <c r="E23" s="121"/>
      <c r="F23" s="121"/>
      <c r="G23" s="121"/>
      <c r="H23" s="122"/>
    </row>
    <row r="24" spans="2:8" ht="18">
      <c r="B24" s="120"/>
      <c r="C24" s="121"/>
      <c r="D24" s="121"/>
      <c r="E24" s="238" t="s">
        <v>94</v>
      </c>
      <c r="F24" s="238"/>
      <c r="G24" s="238"/>
      <c r="H24" s="239"/>
    </row>
    <row r="25" spans="2:8" ht="12" thickBot="1">
      <c r="B25" s="128"/>
      <c r="C25" s="129"/>
      <c r="D25" s="129"/>
      <c r="E25" s="129"/>
      <c r="F25" s="129"/>
      <c r="G25" s="129"/>
      <c r="H25" s="130"/>
    </row>
    <row r="26" ht="12" thickTop="1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</sheetData>
  <mergeCells count="1">
    <mergeCell ref="E24:H24"/>
  </mergeCells>
  <hyperlinks>
    <hyperlink ref="E24" r:id="rId1" display="http://www.roumu.com/"/>
  </hyperlink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37"/>
  <sheetViews>
    <sheetView showGridLines="0" showRowColHeaders="0" workbookViewId="0" topLeftCell="A1">
      <selection activeCell="A1" sqref="A1"/>
    </sheetView>
  </sheetViews>
  <sheetFormatPr defaultColWidth="9.00390625" defaultRowHeight="13.5"/>
  <cols>
    <col min="1" max="6" width="3.875" style="110" customWidth="1"/>
    <col min="7" max="7" width="25.875" style="110" customWidth="1"/>
    <col min="8" max="29" width="3.875" style="110" customWidth="1"/>
    <col min="30" max="16384" width="9.00390625" style="110" customWidth="1"/>
  </cols>
  <sheetData>
    <row r="1" spans="1:9" ht="14.25" thickBot="1">
      <c r="A1" s="109"/>
      <c r="B1" s="109"/>
      <c r="C1" s="109"/>
      <c r="D1" s="109"/>
      <c r="E1" s="109"/>
      <c r="F1" s="109"/>
      <c r="G1" s="109"/>
      <c r="H1" s="109"/>
      <c r="I1" s="109"/>
    </row>
    <row r="2" spans="1:30" ht="14.25" thickTop="1">
      <c r="A2" s="109"/>
      <c r="B2" s="111"/>
      <c r="C2" s="112"/>
      <c r="D2" s="112"/>
      <c r="E2" s="112"/>
      <c r="F2" s="112"/>
      <c r="G2" s="112"/>
      <c r="H2" s="113"/>
      <c r="I2" s="109"/>
      <c r="AD2" s="114"/>
    </row>
    <row r="3" spans="1:30" ht="17.25">
      <c r="A3" s="109"/>
      <c r="B3" s="115" t="s">
        <v>72</v>
      </c>
      <c r="C3" s="116"/>
      <c r="D3" s="117"/>
      <c r="E3" s="117"/>
      <c r="F3" s="117"/>
      <c r="G3" s="117"/>
      <c r="H3" s="118"/>
      <c r="I3" s="109"/>
      <c r="AD3" s="119"/>
    </row>
    <row r="4" spans="1:30" ht="13.5">
      <c r="A4" s="109"/>
      <c r="B4" s="120"/>
      <c r="C4" s="121"/>
      <c r="D4" s="121"/>
      <c r="E4" s="121"/>
      <c r="F4" s="121"/>
      <c r="G4" s="121"/>
      <c r="H4" s="122"/>
      <c r="I4" s="109"/>
      <c r="J4" s="125"/>
      <c r="AD4" s="123"/>
    </row>
    <row r="5" spans="1:10" ht="13.5">
      <c r="A5" s="109"/>
      <c r="B5" s="120"/>
      <c r="C5" s="218" t="s">
        <v>110</v>
      </c>
      <c r="D5" s="109"/>
      <c r="E5" s="121"/>
      <c r="F5" s="121"/>
      <c r="G5" s="121"/>
      <c r="H5" s="122"/>
      <c r="I5" s="109"/>
      <c r="J5" s="125"/>
    </row>
    <row r="6" spans="1:10" ht="13.5">
      <c r="A6" s="109"/>
      <c r="B6" s="120"/>
      <c r="C6" s="109">
        <v>1</v>
      </c>
      <c r="D6" s="109" t="s">
        <v>73</v>
      </c>
      <c r="E6" s="121"/>
      <c r="F6" s="121"/>
      <c r="G6" s="121"/>
      <c r="H6" s="122"/>
      <c r="I6" s="109"/>
      <c r="J6" s="125"/>
    </row>
    <row r="7" spans="1:30" ht="13.5">
      <c r="A7" s="109"/>
      <c r="B7" s="120"/>
      <c r="C7" s="109">
        <v>2</v>
      </c>
      <c r="D7" s="109" t="s">
        <v>74</v>
      </c>
      <c r="E7" s="121"/>
      <c r="F7" s="121"/>
      <c r="G7" s="121"/>
      <c r="H7" s="122"/>
      <c r="I7" s="109"/>
      <c r="J7" s="125"/>
      <c r="AD7" s="119"/>
    </row>
    <row r="8" spans="1:30" ht="13.5">
      <c r="A8" s="109"/>
      <c r="B8" s="120"/>
      <c r="C8" s="109"/>
      <c r="D8" s="109"/>
      <c r="E8" s="121"/>
      <c r="F8" s="121"/>
      <c r="G8" s="121"/>
      <c r="H8" s="122"/>
      <c r="I8" s="109"/>
      <c r="J8" s="125"/>
      <c r="AD8" s="123"/>
    </row>
    <row r="9" spans="1:30" ht="13.5">
      <c r="A9" s="109"/>
      <c r="B9" s="120"/>
      <c r="C9" s="218" t="s">
        <v>109</v>
      </c>
      <c r="D9" s="109"/>
      <c r="E9" s="121"/>
      <c r="F9" s="121"/>
      <c r="G9" s="121"/>
      <c r="H9" s="122"/>
      <c r="I9" s="109"/>
      <c r="J9" s="125"/>
      <c r="AD9" s="123"/>
    </row>
    <row r="10" spans="1:10" ht="13.5">
      <c r="A10" s="109"/>
      <c r="B10" s="120"/>
      <c r="C10" s="109">
        <v>1</v>
      </c>
      <c r="D10" s="109" t="s">
        <v>120</v>
      </c>
      <c r="E10" s="121"/>
      <c r="F10" s="121"/>
      <c r="G10" s="121"/>
      <c r="H10" s="122"/>
      <c r="I10" s="109"/>
      <c r="J10" s="125"/>
    </row>
    <row r="11" spans="1:10" ht="13.5">
      <c r="A11" s="109"/>
      <c r="B11" s="120"/>
      <c r="C11" s="109"/>
      <c r="D11" s="109"/>
      <c r="E11" s="121"/>
      <c r="F11" s="121"/>
      <c r="G11" s="121"/>
      <c r="H11" s="122"/>
      <c r="I11" s="109"/>
      <c r="J11" s="125"/>
    </row>
    <row r="12" spans="1:10" ht="13.5">
      <c r="A12" s="109"/>
      <c r="B12" s="120"/>
      <c r="C12" s="218" t="s">
        <v>108</v>
      </c>
      <c r="D12" s="109"/>
      <c r="E12" s="121"/>
      <c r="F12" s="121"/>
      <c r="G12" s="121"/>
      <c r="H12" s="122"/>
      <c r="I12" s="109"/>
      <c r="J12" s="125"/>
    </row>
    <row r="13" spans="1:10" ht="13.5">
      <c r="A13" s="109"/>
      <c r="B13" s="120"/>
      <c r="C13" s="109">
        <v>1</v>
      </c>
      <c r="D13" s="109" t="s">
        <v>75</v>
      </c>
      <c r="E13" s="121"/>
      <c r="F13" s="121"/>
      <c r="G13" s="121"/>
      <c r="H13" s="122"/>
      <c r="I13" s="109"/>
      <c r="J13" s="125"/>
    </row>
    <row r="14" spans="1:10" ht="13.5">
      <c r="A14" s="109"/>
      <c r="B14" s="120"/>
      <c r="C14" s="109"/>
      <c r="D14" s="109"/>
      <c r="E14" s="121"/>
      <c r="F14" s="121"/>
      <c r="G14" s="121"/>
      <c r="H14" s="122"/>
      <c r="I14" s="109"/>
      <c r="J14" s="125"/>
    </row>
    <row r="15" spans="1:10" ht="13.5">
      <c r="A15" s="109"/>
      <c r="B15" s="120"/>
      <c r="C15" s="218" t="s">
        <v>107</v>
      </c>
      <c r="D15" s="109"/>
      <c r="E15" s="121"/>
      <c r="F15" s="121"/>
      <c r="G15" s="121"/>
      <c r="H15" s="122"/>
      <c r="I15" s="109"/>
      <c r="J15" s="125"/>
    </row>
    <row r="16" spans="1:10" ht="13.5">
      <c r="A16" s="109"/>
      <c r="B16" s="120"/>
      <c r="C16" s="109">
        <v>1</v>
      </c>
      <c r="D16" s="219" t="s">
        <v>119</v>
      </c>
      <c r="E16" s="121"/>
      <c r="F16" s="121"/>
      <c r="G16" s="121"/>
      <c r="H16" s="122"/>
      <c r="I16" s="109"/>
      <c r="J16" s="125"/>
    </row>
    <row r="17" spans="1:10" ht="13.5">
      <c r="A17" s="109"/>
      <c r="B17" s="120"/>
      <c r="C17" s="109"/>
      <c r="D17" s="109"/>
      <c r="E17" s="121"/>
      <c r="F17" s="121"/>
      <c r="G17" s="121"/>
      <c r="H17" s="122"/>
      <c r="I17" s="109"/>
      <c r="J17" s="125"/>
    </row>
    <row r="18" spans="1:10" ht="13.5">
      <c r="A18" s="109"/>
      <c r="B18" s="120"/>
      <c r="C18" s="218" t="s">
        <v>106</v>
      </c>
      <c r="D18" s="109"/>
      <c r="E18" s="121"/>
      <c r="F18" s="121"/>
      <c r="G18" s="121"/>
      <c r="H18" s="122"/>
      <c r="I18" s="109"/>
      <c r="J18" s="125"/>
    </row>
    <row r="19" spans="1:10" ht="13.5">
      <c r="A19" s="109"/>
      <c r="B19" s="120"/>
      <c r="C19" s="109">
        <v>1</v>
      </c>
      <c r="D19" s="109" t="s">
        <v>76</v>
      </c>
      <c r="E19" s="121"/>
      <c r="F19" s="121"/>
      <c r="G19" s="121"/>
      <c r="H19" s="122"/>
      <c r="I19" s="109"/>
      <c r="J19" s="125"/>
    </row>
    <row r="20" spans="1:10" ht="13.5">
      <c r="A20" s="109"/>
      <c r="B20" s="120"/>
      <c r="C20" s="109"/>
      <c r="D20" s="109"/>
      <c r="E20" s="121"/>
      <c r="F20" s="121"/>
      <c r="G20" s="121"/>
      <c r="H20" s="122"/>
      <c r="I20" s="109"/>
      <c r="J20" s="125"/>
    </row>
    <row r="21" spans="1:10" ht="13.5">
      <c r="A21" s="109"/>
      <c r="B21" s="120"/>
      <c r="C21" s="218" t="s">
        <v>105</v>
      </c>
      <c r="D21" s="109"/>
      <c r="E21" s="121"/>
      <c r="F21" s="121"/>
      <c r="G21" s="121"/>
      <c r="H21" s="122"/>
      <c r="I21" s="109"/>
      <c r="J21" s="125"/>
    </row>
    <row r="22" spans="1:10" ht="13.5">
      <c r="A22" s="109"/>
      <c r="B22" s="120"/>
      <c r="C22" s="109">
        <v>1</v>
      </c>
      <c r="D22" s="109" t="s">
        <v>77</v>
      </c>
      <c r="E22" s="121"/>
      <c r="F22" s="121"/>
      <c r="G22" s="121"/>
      <c r="H22" s="122"/>
      <c r="I22" s="109"/>
      <c r="J22" s="125"/>
    </row>
    <row r="23" spans="1:10" ht="13.5">
      <c r="A23" s="109"/>
      <c r="B23" s="120"/>
      <c r="C23" s="124"/>
      <c r="D23" s="121"/>
      <c r="E23" s="121"/>
      <c r="F23" s="121"/>
      <c r="G23" s="121"/>
      <c r="H23" s="122"/>
      <c r="I23" s="109"/>
      <c r="J23" s="125"/>
    </row>
    <row r="24" spans="1:10" ht="13.5">
      <c r="A24" s="109"/>
      <c r="B24" s="120"/>
      <c r="C24" s="218" t="s">
        <v>104</v>
      </c>
      <c r="D24" s="121"/>
      <c r="E24" s="121"/>
      <c r="F24" s="121"/>
      <c r="G24" s="121"/>
      <c r="H24" s="122"/>
      <c r="I24" s="109"/>
      <c r="J24" s="125"/>
    </row>
    <row r="25" spans="1:10" ht="13.5">
      <c r="A25" s="109"/>
      <c r="B25" s="120"/>
      <c r="C25" s="109">
        <v>1</v>
      </c>
      <c r="D25" s="121" t="s">
        <v>111</v>
      </c>
      <c r="E25" s="121"/>
      <c r="F25" s="121"/>
      <c r="G25" s="121"/>
      <c r="H25" s="122"/>
      <c r="I25" s="109"/>
      <c r="J25" s="125"/>
    </row>
    <row r="26" spans="1:10" ht="13.5">
      <c r="A26" s="109"/>
      <c r="B26" s="120"/>
      <c r="C26" s="126">
        <v>2</v>
      </c>
      <c r="D26" s="121" t="s">
        <v>112</v>
      </c>
      <c r="E26" s="121"/>
      <c r="F26" s="121"/>
      <c r="G26" s="121"/>
      <c r="H26" s="122"/>
      <c r="I26" s="109"/>
      <c r="J26" s="125"/>
    </row>
    <row r="27" spans="1:10" ht="13.5">
      <c r="A27" s="109"/>
      <c r="B27" s="120"/>
      <c r="C27" s="125"/>
      <c r="D27" s="121"/>
      <c r="E27" s="121"/>
      <c r="F27" s="121"/>
      <c r="G27" s="121"/>
      <c r="H27" s="122"/>
      <c r="I27" s="109"/>
      <c r="J27" s="125"/>
    </row>
    <row r="28" spans="1:10" ht="13.5">
      <c r="A28" s="109"/>
      <c r="B28" s="120"/>
      <c r="C28" s="218" t="s">
        <v>118</v>
      </c>
      <c r="D28" s="121"/>
      <c r="E28" s="121"/>
      <c r="F28" s="121"/>
      <c r="G28" s="121"/>
      <c r="H28" s="122"/>
      <c r="I28" s="109"/>
      <c r="J28" s="125"/>
    </row>
    <row r="29" spans="1:10" ht="13.5">
      <c r="A29" s="109"/>
      <c r="B29" s="120"/>
      <c r="C29" s="109">
        <v>1</v>
      </c>
      <c r="D29" s="121" t="s">
        <v>121</v>
      </c>
      <c r="E29" s="121"/>
      <c r="F29" s="121"/>
      <c r="G29" s="121"/>
      <c r="H29" s="122"/>
      <c r="I29" s="109"/>
      <c r="J29" s="125"/>
    </row>
    <row r="30" spans="1:10" ht="13.5">
      <c r="A30" s="109"/>
      <c r="B30" s="120"/>
      <c r="C30" s="125"/>
      <c r="D30" s="121"/>
      <c r="E30" s="121"/>
      <c r="F30" s="121"/>
      <c r="G30" s="121"/>
      <c r="H30" s="122"/>
      <c r="I30" s="109"/>
      <c r="J30" s="125"/>
    </row>
    <row r="31" spans="1:10" ht="13.5">
      <c r="A31" s="109"/>
      <c r="B31" s="120"/>
      <c r="C31" s="218" t="s">
        <v>126</v>
      </c>
      <c r="D31" s="121"/>
      <c r="E31" s="121"/>
      <c r="F31" s="121"/>
      <c r="G31" s="121"/>
      <c r="H31" s="122"/>
      <c r="I31" s="109"/>
      <c r="J31" s="125"/>
    </row>
    <row r="32" spans="1:10" ht="13.5">
      <c r="A32" s="109"/>
      <c r="B32" s="120"/>
      <c r="C32" s="109">
        <v>1</v>
      </c>
      <c r="D32" s="121" t="s">
        <v>127</v>
      </c>
      <c r="E32" s="121"/>
      <c r="F32" s="121"/>
      <c r="G32" s="121"/>
      <c r="H32" s="122"/>
      <c r="I32" s="109"/>
      <c r="J32" s="125"/>
    </row>
    <row r="33" spans="1:10" ht="13.5">
      <c r="A33" s="109"/>
      <c r="B33" s="120"/>
      <c r="C33" s="126">
        <v>2</v>
      </c>
      <c r="D33" s="121" t="s">
        <v>130</v>
      </c>
      <c r="E33" s="121"/>
      <c r="F33" s="220"/>
      <c r="G33" s="121"/>
      <c r="H33" s="122"/>
      <c r="I33" s="109"/>
      <c r="J33" s="125"/>
    </row>
    <row r="34" spans="1:9" ht="17.25">
      <c r="A34" s="109"/>
      <c r="B34" s="120"/>
      <c r="C34" s="126"/>
      <c r="D34" s="121"/>
      <c r="E34" s="121"/>
      <c r="F34" s="127"/>
      <c r="G34" s="121"/>
      <c r="H34" s="122"/>
      <c r="I34" s="109"/>
    </row>
    <row r="35" spans="1:9" ht="14.25" thickBot="1">
      <c r="A35" s="109"/>
      <c r="B35" s="128"/>
      <c r="C35" s="129"/>
      <c r="D35" s="129"/>
      <c r="E35" s="129"/>
      <c r="F35" s="129"/>
      <c r="G35" s="129"/>
      <c r="H35" s="130"/>
      <c r="I35" s="109"/>
    </row>
    <row r="36" spans="1:9" ht="14.25" thickTop="1">
      <c r="A36" s="109"/>
      <c r="B36" s="109"/>
      <c r="C36" s="109"/>
      <c r="D36" s="109"/>
      <c r="E36" s="109"/>
      <c r="F36" s="109"/>
      <c r="G36" s="109"/>
      <c r="H36" s="109"/>
      <c r="I36" s="109"/>
    </row>
    <row r="37" spans="1:9" ht="13.5">
      <c r="A37" s="109"/>
      <c r="B37" s="109"/>
      <c r="C37" s="109"/>
      <c r="D37" s="109"/>
      <c r="E37" s="109"/>
      <c r="F37" s="109"/>
      <c r="G37" s="109"/>
      <c r="H37" s="109"/>
      <c r="I37" s="109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MHRMC</dc:creator>
  <cp:keywords/>
  <dc:description/>
  <cp:lastModifiedBy>mc595</cp:lastModifiedBy>
  <dcterms:created xsi:type="dcterms:W3CDTF">1997-09-19T05:45:46Z</dcterms:created>
  <dcterms:modified xsi:type="dcterms:W3CDTF">2007-03-13T09:00:46Z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