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80" activeTab="0"/>
  </bookViews>
  <sheets>
    <sheet name="main" sheetId="1" r:id="rId1"/>
    <sheet name="保険料" sheetId="2" r:id="rId2"/>
    <sheet name="改定情報" sheetId="3" r:id="rId3"/>
    <sheet name="Read_Me" sheetId="4" r:id="rId4"/>
  </sheets>
  <definedNames/>
  <calcPr fullCalcOnLoad="1"/>
</workbook>
</file>

<file path=xl/sharedStrings.xml><?xml version="1.0" encoding="utf-8"?>
<sst xmlns="http://schemas.openxmlformats.org/spreadsheetml/2006/main" count="168" uniqueCount="72">
  <si>
    <t>http://www.roumu.com/</t>
  </si>
  <si>
    <t>基準日</t>
  </si>
  <si>
    <t>等級</t>
  </si>
  <si>
    <t>保険料（被保険者分）</t>
  </si>
  <si>
    <t>番号</t>
  </si>
  <si>
    <t>氏名</t>
  </si>
  <si>
    <t>生年月日</t>
  </si>
  <si>
    <t>年齢</t>
  </si>
  <si>
    <t>介護</t>
  </si>
  <si>
    <t>厚年</t>
  </si>
  <si>
    <t>健康保険</t>
  </si>
  <si>
    <t>厚生年金</t>
  </si>
  <si>
    <t>うち介護保険</t>
  </si>
  <si>
    <t>合計</t>
  </si>
  <si>
    <t>健康保険・厚生年金保険</t>
  </si>
  <si>
    <t xml:space="preserve">    標準報酬月額・保険料表</t>
  </si>
  <si>
    <t>標準報酬</t>
  </si>
  <si>
    <t>保険料（被保険者負担分）</t>
  </si>
  <si>
    <t xml:space="preserve"> 等級</t>
  </si>
  <si>
    <t>月額</t>
  </si>
  <si>
    <t>日額</t>
  </si>
  <si>
    <t>報酬月額</t>
  </si>
  <si>
    <t>うち</t>
  </si>
  <si>
    <t>健</t>
  </si>
  <si>
    <t>厚</t>
  </si>
  <si>
    <t>介護なし</t>
  </si>
  <si>
    <t>介護あり</t>
  </si>
  <si>
    <t>介護保険</t>
  </si>
  <si>
    <t>一般</t>
  </si>
  <si>
    <t>以上</t>
  </si>
  <si>
    <t>未満</t>
  </si>
  <si>
    <t>バージョンアップ情報</t>
  </si>
  <si>
    <t>v1.01(2002/9/15)での改定</t>
  </si>
  <si>
    <t>①介護保険料率を変更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</si>
  <si>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</si>
  <si>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</si>
  <si>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</si>
  <si>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</si>
  <si>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</si>
  <si>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</si>
  <si>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</si>
  <si>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</si>
  <si>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</si>
  <si>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</si>
  <si>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</si>
  <si>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</si>
  <si>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</si>
  <si>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</si>
  <si>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</t>
  </si>
  <si>
    <t>社会保険料自動計算シート</t>
  </si>
  <si>
    <t>入力セル</t>
  </si>
  <si>
    <t>自動計算セル</t>
  </si>
  <si>
    <t>v1.02(2003/4/30)での改定</t>
  </si>
  <si>
    <t>①総報酬制導入に伴う保険料率変更を実施</t>
  </si>
  <si>
    <t>②全体のデザインを変更</t>
  </si>
  <si>
    <t>2003年4月吉日</t>
  </si>
  <si>
    <t>等級(千円単位)</t>
  </si>
  <si>
    <t>v1.03(2004/3/26)での改定</t>
  </si>
  <si>
    <t>①平成16年3月1日の介護保険料の保険料率変更を実施</t>
  </si>
  <si>
    <t>v1.04(2004/10/12)での改定</t>
  </si>
  <si>
    <t>①厚生年金保険料を70歳以上も対象するよう修正</t>
  </si>
  <si>
    <t>②平成16年10月1日の厚生年金保険料率の変更を実施</t>
  </si>
  <si>
    <t>①平成17年3月1日の介護保険料の保険料率変更を実施</t>
  </si>
  <si>
    <t>v1.05(2005/3/10)での改定</t>
  </si>
  <si>
    <t>H19.9改定</t>
  </si>
  <si>
    <t>①平成19年9月1日の社会保険料率への変更を実施</t>
  </si>
  <si>
    <t>②等級入力時のエラーメッセージを追加</t>
  </si>
  <si>
    <t>v1.06(2007/6/5)での改定</t>
  </si>
  <si>
    <t>①平成18年9月1日の厚生年金保険料率の変更を実施</t>
  </si>
  <si>
    <t>②平成19年4月1日の健康保険の標準報酬月額の上限・下限の追加を実施</t>
  </si>
  <si>
    <t>v1.07(2007/9/28)での改定</t>
  </si>
  <si>
    <t>Ver1.07(September,28,2007)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</si>
</sst>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0.00_ "/>
    <numFmt numFmtId="179" formatCode="#,##0.0_);[Red]\(#,##0.0\)"/>
    <numFmt numFmtId="180" formatCode="0.0_);[Red]\(0.0\)"/>
    <numFmt numFmtId="181" formatCode="0_);[Red]\(0\)"/>
    <numFmt numFmtId="182" formatCode="&quot;(&quot;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u val="single"/>
      <sz val="9"/>
      <color indexed="12"/>
      <name val="ＭＳ Ｐゴシック"/>
      <family val="3"/>
    </font>
    <font>
      <b/>
      <i/>
      <sz val="10"/>
      <color indexed="13"/>
      <name val="Arial"/>
      <family val="2"/>
    </font>
    <font>
      <i/>
      <sz val="8"/>
      <color indexed="10"/>
      <name val="Arial Narrow"/>
      <family val="2"/>
    </font>
    <font>
      <b/>
      <sz val="18"/>
      <color indexed="1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8" fontId="0" fillId="0" borderId="3" xfId="17" applyFill="1" applyBorder="1" applyAlignment="1">
      <alignment horizontal="right"/>
    </xf>
    <xf numFmtId="57" fontId="0" fillId="0" borderId="4" xfId="0" applyNumberFormat="1" applyBorder="1" applyAlignment="1">
      <alignment horizontal="center"/>
    </xf>
    <xf numFmtId="57" fontId="0" fillId="0" borderId="2" xfId="0" applyNumberFormat="1" applyFill="1" applyBorder="1" applyAlignment="1">
      <alignment horizontal="center"/>
    </xf>
    <xf numFmtId="57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 horizontal="right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16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38" fontId="0" fillId="0" borderId="0" xfId="17" applyAlignment="1">
      <alignment horizontal="right"/>
    </xf>
    <xf numFmtId="0" fontId="9" fillId="2" borderId="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57" fontId="0" fillId="0" borderId="25" xfId="0" applyNumberFormat="1" applyFill="1" applyBorder="1" applyAlignment="1">
      <alignment horizontal="center"/>
    </xf>
    <xf numFmtId="38" fontId="0" fillId="0" borderId="25" xfId="17" applyFill="1" applyBorder="1" applyAlignment="1">
      <alignment horizontal="right"/>
    </xf>
    <xf numFmtId="0" fontId="0" fillId="2" borderId="26" xfId="0" applyFill="1" applyBorder="1" applyAlignment="1">
      <alignment horizontal="centerContinuous"/>
    </xf>
    <xf numFmtId="0" fontId="12" fillId="3" borderId="19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178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15" fillId="0" borderId="0" xfId="16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4" borderId="27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6" xfId="0" applyFill="1" applyBorder="1" applyAlignment="1">
      <alignment horizontal="centerContinuous"/>
    </xf>
    <xf numFmtId="0" fontId="0" fillId="4" borderId="4" xfId="0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38" fontId="0" fillId="0" borderId="4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38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0" xfId="17" applyBorder="1" applyAlignment="1">
      <alignment vertical="center"/>
    </xf>
    <xf numFmtId="38" fontId="0" fillId="0" borderId="41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42" xfId="17" applyBorder="1" applyAlignment="1">
      <alignment vertical="center"/>
    </xf>
    <xf numFmtId="182" fontId="10" fillId="0" borderId="2" xfId="17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/>
      <protection/>
    </xf>
    <xf numFmtId="0" fontId="22" fillId="0" borderId="0" xfId="16" applyFont="1" applyAlignment="1">
      <alignment/>
    </xf>
    <xf numFmtId="0" fontId="0" fillId="5" borderId="4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</cellXfs>
  <cellStyles count="7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161925</xdr:colOff>
      <xdr:row>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76200"/>
          <a:ext cx="3248025" cy="20955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7"/>
  <sheetViews>
    <sheetView showGridLines="0" showRowColHeaders="0" tabSelected="1" workbookViewId="0" topLeftCell="A1">
      <selection activeCell="C32" sqref="C32"/>
    </sheetView>
  </sheetViews>
  <sheetFormatPr defaultColWidth="9.00390625" defaultRowHeight="13.5"/>
  <cols>
    <col min="1" max="1" width="1.12109375" style="0" customWidth="1"/>
    <col min="3" max="3" width="13.125" style="0" customWidth="1"/>
    <col min="4" max="4" width="11.625" style="0" customWidth="1"/>
    <col min="6" max="8" width="9.00390625" style="0" hidden="1" customWidth="1"/>
    <col min="14" max="14" width="10.875" style="0" customWidth="1"/>
    <col min="15" max="15" width="3.00390625" style="0" customWidth="1"/>
  </cols>
  <sheetData>
    <row r="1" ht="5.25" customHeight="1"/>
    <row r="2" spans="2:3" ht="15">
      <c r="B2" s="62"/>
      <c r="C2">
        <v>1</v>
      </c>
    </row>
    <row r="3" spans="2:6" ht="21">
      <c r="B3" s="102" t="s">
        <v>49</v>
      </c>
      <c r="C3" s="102"/>
      <c r="D3" s="102"/>
      <c r="E3" s="102"/>
      <c r="F3" s="102"/>
    </row>
    <row r="4" spans="2:6" ht="14.25">
      <c r="B4" s="63"/>
      <c r="C4" s="64"/>
      <c r="D4" s="65" t="s">
        <v>71</v>
      </c>
      <c r="E4" s="7"/>
      <c r="F4" s="7"/>
    </row>
    <row r="5" spans="2:11" ht="15">
      <c r="B5" s="66"/>
      <c r="C5" s="66"/>
      <c r="D5" s="103" t="s">
        <v>48</v>
      </c>
      <c r="E5" s="103"/>
      <c r="F5" s="103"/>
      <c r="G5" s="67"/>
      <c r="J5" s="88"/>
      <c r="K5" t="s">
        <v>50</v>
      </c>
    </row>
    <row r="6" spans="10:14" ht="13.5">
      <c r="J6" s="89"/>
      <c r="K6" t="s">
        <v>51</v>
      </c>
      <c r="M6" s="73" t="s">
        <v>1</v>
      </c>
      <c r="N6" s="4">
        <v>39353</v>
      </c>
    </row>
    <row r="7" spans="2:14" ht="13.5">
      <c r="B7" s="68"/>
      <c r="C7" s="69"/>
      <c r="D7" s="69"/>
      <c r="E7" s="25"/>
      <c r="F7" s="25"/>
      <c r="G7" s="25"/>
      <c r="H7" s="25"/>
      <c r="I7" s="72" t="s">
        <v>56</v>
      </c>
      <c r="J7" s="72"/>
      <c r="K7" s="53" t="s">
        <v>3</v>
      </c>
      <c r="L7" s="53"/>
      <c r="M7" s="53"/>
      <c r="N7" s="27"/>
    </row>
    <row r="8" spans="2:14" ht="13.5">
      <c r="B8" s="70" t="s">
        <v>4</v>
      </c>
      <c r="C8" s="71" t="s">
        <v>5</v>
      </c>
      <c r="D8" s="71" t="s">
        <v>6</v>
      </c>
      <c r="E8" s="26" t="s">
        <v>7</v>
      </c>
      <c r="F8" s="26" t="s">
        <v>7</v>
      </c>
      <c r="G8" s="26" t="s">
        <v>8</v>
      </c>
      <c r="H8" s="26" t="s">
        <v>9</v>
      </c>
      <c r="I8" s="71" t="s">
        <v>10</v>
      </c>
      <c r="J8" s="71" t="s">
        <v>11</v>
      </c>
      <c r="K8" s="26" t="s">
        <v>10</v>
      </c>
      <c r="L8" s="48" t="s">
        <v>12</v>
      </c>
      <c r="M8" s="26" t="s">
        <v>11</v>
      </c>
      <c r="N8" s="28" t="s">
        <v>13</v>
      </c>
    </row>
    <row r="9" spans="2:14" ht="13.5">
      <c r="B9" s="1"/>
      <c r="C9" s="2"/>
      <c r="D9" s="5"/>
      <c r="E9" s="2">
        <f>IF(D9="","",CONCATENATE(DATEDIF(D9-1,$N$6,"Y"),"歳"))</f>
      </c>
      <c r="F9" s="2" t="e">
        <f aca="true" t="shared" si="0" ref="F9:F17">DATEDIF(D9-1,$N$6,"Y")</f>
        <v>#NUM!</v>
      </c>
      <c r="G9" s="2" t="e">
        <f>AND(F9&gt;=40,F9&lt;65)</f>
        <v>#NUM!</v>
      </c>
      <c r="H9" s="2" t="e">
        <f>IF(F9&lt;70,1,0)</f>
        <v>#NUM!</v>
      </c>
      <c r="I9" s="2"/>
      <c r="J9" s="2"/>
      <c r="K9" s="46">
        <f>IF(C9="","",IF(G9=TRUE,VLOOKUP(I9,'保険料'!$E$6:$L$52,8),VLOOKUP(I9,'保険料'!$E$6:$K$58,7)))</f>
      </c>
      <c r="L9" s="101">
        <f>IF(C9="","",IF(G9=TRUE,VLOOKUP(I9,'保険料'!$E$6:$M$52,9),0))</f>
      </c>
      <c r="M9" s="46">
        <f>IF(C9="","",IF(H9=1,VLOOKUP(J9,'保険料'!$E$6:$N$39,10),0))</f>
      </c>
      <c r="N9" s="3">
        <f>IF(I9="","",K9+M9)</f>
      </c>
    </row>
    <row r="10" spans="2:14" ht="13.5">
      <c r="B10" s="1"/>
      <c r="C10" s="2"/>
      <c r="D10" s="5"/>
      <c r="E10" s="2">
        <f aca="true" t="shared" si="1" ref="E10:E72">IF(D10="","",CONCATENATE(DATEDIF(D10-1,$N$6,"Y"),"歳"))</f>
      </c>
      <c r="F10" s="2" t="e">
        <f t="shared" si="0"/>
        <v>#NUM!</v>
      </c>
      <c r="G10" s="2" t="e">
        <f aca="true" t="shared" si="2" ref="G10:G72">AND(F10&gt;=40,F10&lt;65)</f>
        <v>#NUM!</v>
      </c>
      <c r="H10" s="2" t="e">
        <f aca="true" t="shared" si="3" ref="H10:H72">IF(F10&lt;70,1,0)</f>
        <v>#NUM!</v>
      </c>
      <c r="I10" s="2"/>
      <c r="J10" s="2"/>
      <c r="K10" s="46">
        <f>IF(C10="","",IF(G10=TRUE,VLOOKUP(I10,'保険料'!$E$6:$L$52,8),VLOOKUP(I10,'保険料'!$E$6:$K$58,7)))</f>
      </c>
      <c r="L10" s="101">
        <f>IF(C10="","",IF(G10=TRUE,VLOOKUP(I10,'保険料'!$E$6:$M$52,9),0))</f>
      </c>
      <c r="M10" s="46">
        <f>IF(C10="","",IF(H10=1,VLOOKUP(J10,'保険料'!$E$6:$N$39,10),0))</f>
      </c>
      <c r="N10" s="3">
        <f aca="true" t="shared" si="4" ref="N10:N72">IF(I10="","",K10+M10)</f>
      </c>
    </row>
    <row r="11" spans="2:14" ht="13.5">
      <c r="B11" s="1"/>
      <c r="C11" s="2"/>
      <c r="D11" s="5"/>
      <c r="E11" s="2">
        <f t="shared" si="1"/>
      </c>
      <c r="F11" s="2" t="e">
        <f t="shared" si="0"/>
        <v>#NUM!</v>
      </c>
      <c r="G11" s="2" t="e">
        <f t="shared" si="2"/>
        <v>#NUM!</v>
      </c>
      <c r="H11" s="2" t="e">
        <f t="shared" si="3"/>
        <v>#NUM!</v>
      </c>
      <c r="I11" s="2"/>
      <c r="J11" s="2"/>
      <c r="K11" s="46">
        <f>IF(C11="","",IF(G11=TRUE,VLOOKUP(I11,'保険料'!$E$6:$L$52,8),VLOOKUP(I11,'保険料'!$E$6:$K$58,7)))</f>
      </c>
      <c r="L11" s="101">
        <f>IF(C11="","",IF(G11=TRUE,VLOOKUP(I11,'保険料'!$E$6:$M$52,9),0))</f>
      </c>
      <c r="M11" s="46">
        <f>IF(C11="","",IF(H11=1,VLOOKUP(J11,'保険料'!$E$6:$N$39,10),0))</f>
      </c>
      <c r="N11" s="3">
        <f t="shared" si="4"/>
      </c>
    </row>
    <row r="12" spans="2:14" ht="13.5">
      <c r="B12" s="1"/>
      <c r="C12" s="2"/>
      <c r="D12" s="5"/>
      <c r="E12" s="2">
        <f t="shared" si="1"/>
      </c>
      <c r="F12" s="2" t="e">
        <f t="shared" si="0"/>
        <v>#NUM!</v>
      </c>
      <c r="G12" s="2" t="e">
        <f t="shared" si="2"/>
        <v>#NUM!</v>
      </c>
      <c r="H12" s="2" t="e">
        <f t="shared" si="3"/>
        <v>#NUM!</v>
      </c>
      <c r="I12" s="2"/>
      <c r="J12" s="2"/>
      <c r="K12" s="46">
        <f>IF(C12="","",IF(G12=TRUE,VLOOKUP(I12,'保険料'!$E$6:$L$52,8),VLOOKUP(I12,'保険料'!$E$6:$K$58,7)))</f>
      </c>
      <c r="L12" s="101">
        <f>IF(C12="","",IF(G12=TRUE,VLOOKUP(I12,'保険料'!$E$6:$M$52,9),0))</f>
      </c>
      <c r="M12" s="46">
        <f>IF(C12="","",IF(H12=1,VLOOKUP(J12,'保険料'!$E$6:$N$39,10),0))</f>
      </c>
      <c r="N12" s="3">
        <f t="shared" si="4"/>
      </c>
    </row>
    <row r="13" spans="2:14" ht="13.5">
      <c r="B13" s="1"/>
      <c r="C13" s="2"/>
      <c r="D13" s="5"/>
      <c r="E13" s="2">
        <f t="shared" si="1"/>
      </c>
      <c r="F13" s="2" t="e">
        <f t="shared" si="0"/>
        <v>#NUM!</v>
      </c>
      <c r="G13" s="2" t="e">
        <f t="shared" si="2"/>
        <v>#NUM!</v>
      </c>
      <c r="H13" s="2" t="e">
        <f t="shared" si="3"/>
        <v>#NUM!</v>
      </c>
      <c r="I13" s="2"/>
      <c r="J13" s="2"/>
      <c r="K13" s="46">
        <f>IF(C13="","",IF(G13=TRUE,VLOOKUP(I13,'保険料'!$E$6:$L$52,8),VLOOKUP(I13,'保険料'!$E$6:$K$58,7)))</f>
      </c>
      <c r="L13" s="101">
        <f>IF(C13="","",IF(G13=TRUE,VLOOKUP(I13,'保険料'!$E$6:$M$52,9),0))</f>
      </c>
      <c r="M13" s="46">
        <f>IF(C13="","",IF(H13=1,VLOOKUP(J13,'保険料'!$E$6:$N$39,10),0))</f>
      </c>
      <c r="N13" s="3">
        <f t="shared" si="4"/>
      </c>
    </row>
    <row r="14" spans="2:14" ht="13.5">
      <c r="B14" s="1"/>
      <c r="C14" s="2"/>
      <c r="D14" s="5"/>
      <c r="E14" s="2">
        <f t="shared" si="1"/>
      </c>
      <c r="F14" s="2" t="e">
        <f t="shared" si="0"/>
        <v>#NUM!</v>
      </c>
      <c r="G14" s="2" t="e">
        <f t="shared" si="2"/>
        <v>#NUM!</v>
      </c>
      <c r="H14" s="2" t="e">
        <f t="shared" si="3"/>
        <v>#NUM!</v>
      </c>
      <c r="I14" s="2"/>
      <c r="J14" s="2"/>
      <c r="K14" s="46">
        <f>IF(C14="","",IF(G14=TRUE,VLOOKUP(I14,'保険料'!$E$6:$L$52,8),VLOOKUP(I14,'保険料'!$E$6:$K$58,7)))</f>
      </c>
      <c r="L14" s="101">
        <f>IF(C14="","",IF(G14=TRUE,VLOOKUP(I14,'保険料'!$E$6:$M$52,9),0))</f>
      </c>
      <c r="M14" s="46">
        <f>IF(C14="","",IF(H14=1,VLOOKUP(J14,'保険料'!$E$6:$N$39,10),0))</f>
      </c>
      <c r="N14" s="3">
        <f t="shared" si="4"/>
      </c>
    </row>
    <row r="15" spans="2:14" ht="13.5">
      <c r="B15" s="1"/>
      <c r="C15" s="2"/>
      <c r="D15" s="5"/>
      <c r="E15" s="2">
        <f t="shared" si="1"/>
      </c>
      <c r="F15" s="2" t="e">
        <f t="shared" si="0"/>
        <v>#NUM!</v>
      </c>
      <c r="G15" s="2" t="e">
        <f t="shared" si="2"/>
        <v>#NUM!</v>
      </c>
      <c r="H15" s="2" t="e">
        <f t="shared" si="3"/>
        <v>#NUM!</v>
      </c>
      <c r="I15" s="2"/>
      <c r="J15" s="2"/>
      <c r="K15" s="46">
        <f>IF(C15="","",IF(G15=TRUE,VLOOKUP(I15,'保険料'!$E$6:$L$52,8),VLOOKUP(I15,'保険料'!$E$6:$K$58,7)))</f>
      </c>
      <c r="L15" s="101">
        <f>IF(C15="","",IF(G15=TRUE,VLOOKUP(I15,'保険料'!$E$6:$M$52,9),0))</f>
      </c>
      <c r="M15" s="46">
        <f>IF(C15="","",IF(H15=1,VLOOKUP(J15,'保険料'!$E$6:$N$39,10),0))</f>
      </c>
      <c r="N15" s="3">
        <f t="shared" si="4"/>
      </c>
    </row>
    <row r="16" spans="2:14" ht="13.5">
      <c r="B16" s="1"/>
      <c r="C16" s="2"/>
      <c r="D16" s="5"/>
      <c r="E16" s="2">
        <f t="shared" si="1"/>
      </c>
      <c r="F16" s="2" t="e">
        <f t="shared" si="0"/>
        <v>#NUM!</v>
      </c>
      <c r="G16" s="2" t="e">
        <f t="shared" si="2"/>
        <v>#NUM!</v>
      </c>
      <c r="H16" s="2" t="e">
        <f t="shared" si="3"/>
        <v>#NUM!</v>
      </c>
      <c r="I16" s="2"/>
      <c r="J16" s="2"/>
      <c r="K16" s="46">
        <f>IF(C16="","",IF(G16=TRUE,VLOOKUP(I16,'保険料'!$E$6:$L$52,8),VLOOKUP(I16,'保険料'!$E$6:$K$58,7)))</f>
      </c>
      <c r="L16" s="101">
        <f>IF(C16="","",IF(G16=TRUE,VLOOKUP(I16,'保険料'!$E$6:$M$52,9),0))</f>
      </c>
      <c r="M16" s="46">
        <f>IF(C16="","",IF(H16=1,VLOOKUP(J16,'保険料'!$E$6:$N$39,10),0))</f>
      </c>
      <c r="N16" s="3">
        <f t="shared" si="4"/>
      </c>
    </row>
    <row r="17" spans="2:14" ht="13.5">
      <c r="B17" s="1"/>
      <c r="C17" s="2"/>
      <c r="D17" s="5"/>
      <c r="E17" s="2">
        <f t="shared" si="1"/>
      </c>
      <c r="F17" s="2" t="e">
        <f t="shared" si="0"/>
        <v>#NUM!</v>
      </c>
      <c r="G17" s="2" t="e">
        <f t="shared" si="2"/>
        <v>#NUM!</v>
      </c>
      <c r="H17" s="2" t="e">
        <f t="shared" si="3"/>
        <v>#NUM!</v>
      </c>
      <c r="I17" s="2"/>
      <c r="J17" s="2"/>
      <c r="K17" s="46">
        <f>IF(C17="","",IF(G17=TRUE,VLOOKUP(I17,'保険料'!$E$6:$L$52,8),VLOOKUP(I17,'保険料'!$E$6:$K$58,7)))</f>
      </c>
      <c r="L17" s="101">
        <f>IF(C17="","",IF(G17=TRUE,VLOOKUP(I17,'保険料'!$E$6:$M$52,9),0))</f>
      </c>
      <c r="M17" s="46">
        <f>IF(C17="","",IF(H17=1,VLOOKUP(J17,'保険料'!$E$6:$N$39,10),0))</f>
      </c>
      <c r="N17" s="3">
        <f t="shared" si="4"/>
      </c>
    </row>
    <row r="18" spans="2:14" ht="13.5">
      <c r="B18" s="1"/>
      <c r="C18" s="2"/>
      <c r="D18" s="5"/>
      <c r="E18" s="2">
        <f t="shared" si="1"/>
      </c>
      <c r="F18" s="2" t="e">
        <f aca="true" t="shared" si="5" ref="F18:F62">DATEDIF(D18-1,$N$6,"Y")</f>
        <v>#NUM!</v>
      </c>
      <c r="G18" s="2" t="e">
        <f t="shared" si="2"/>
        <v>#NUM!</v>
      </c>
      <c r="H18" s="2" t="e">
        <f t="shared" si="3"/>
        <v>#NUM!</v>
      </c>
      <c r="I18" s="2"/>
      <c r="J18" s="2"/>
      <c r="K18" s="46">
        <f>IF(C18="","",IF(G18=TRUE,VLOOKUP(I18,'保険料'!$E$6:$L$52,8),VLOOKUP(I18,'保険料'!$E$6:$K$58,7)))</f>
      </c>
      <c r="L18" s="101">
        <f>IF(C18="","",IF(G18=TRUE,VLOOKUP(I18,'保険料'!$E$6:$M$52,9),0))</f>
      </c>
      <c r="M18" s="46">
        <f>IF(C18="","",IF(H18=1,VLOOKUP(J18,'保険料'!$E$6:$N$39,10),0))</f>
      </c>
      <c r="N18" s="3">
        <f t="shared" si="4"/>
      </c>
    </row>
    <row r="19" spans="2:14" ht="13.5">
      <c r="B19" s="1"/>
      <c r="C19" s="2"/>
      <c r="D19" s="5"/>
      <c r="E19" s="2">
        <f t="shared" si="1"/>
      </c>
      <c r="F19" s="2" t="e">
        <f t="shared" si="5"/>
        <v>#NUM!</v>
      </c>
      <c r="G19" s="2" t="e">
        <f t="shared" si="2"/>
        <v>#NUM!</v>
      </c>
      <c r="H19" s="2" t="e">
        <f t="shared" si="3"/>
        <v>#NUM!</v>
      </c>
      <c r="I19" s="2"/>
      <c r="J19" s="2"/>
      <c r="K19" s="46">
        <f>IF(C19="","",IF(G19=TRUE,VLOOKUP(I19,'保険料'!$E$6:$L$52,8),VLOOKUP(I19,'保険料'!$E$6:$K$58,7)))</f>
      </c>
      <c r="L19" s="101">
        <f>IF(C19="","",IF(G19=TRUE,VLOOKUP(I19,'保険料'!$E$6:$M$52,9),0))</f>
      </c>
      <c r="M19" s="46">
        <f>IF(C19="","",IF(H19=1,VLOOKUP(J19,'保険料'!$E$6:$N$39,10),0))</f>
      </c>
      <c r="N19" s="3">
        <f t="shared" si="4"/>
      </c>
    </row>
    <row r="20" spans="2:14" ht="13.5">
      <c r="B20" s="1"/>
      <c r="C20" s="2"/>
      <c r="D20" s="5"/>
      <c r="E20" s="2">
        <f t="shared" si="1"/>
      </c>
      <c r="F20" s="2" t="e">
        <f t="shared" si="5"/>
        <v>#NUM!</v>
      </c>
      <c r="G20" s="2" t="e">
        <f t="shared" si="2"/>
        <v>#NUM!</v>
      </c>
      <c r="H20" s="2" t="e">
        <f t="shared" si="3"/>
        <v>#NUM!</v>
      </c>
      <c r="I20" s="2"/>
      <c r="J20" s="2"/>
      <c r="K20" s="46">
        <f>IF(C20="","",IF(G20=TRUE,VLOOKUP(I20,'保険料'!$E$6:$L$52,8),VLOOKUP(I20,'保険料'!$E$6:$K$58,7)))</f>
      </c>
      <c r="L20" s="101">
        <f>IF(C20="","",IF(G20=TRUE,VLOOKUP(I20,'保険料'!$E$6:$M$52,9),0))</f>
      </c>
      <c r="M20" s="46">
        <f>IF(C20="","",IF(H20=1,VLOOKUP(J20,'保険料'!$E$6:$N$39,10),0))</f>
      </c>
      <c r="N20" s="3">
        <f t="shared" si="4"/>
      </c>
    </row>
    <row r="21" spans="2:14" ht="13.5">
      <c r="B21" s="1"/>
      <c r="C21" s="2"/>
      <c r="D21" s="5"/>
      <c r="E21" s="2">
        <f t="shared" si="1"/>
      </c>
      <c r="F21" s="2" t="e">
        <f t="shared" si="5"/>
        <v>#NUM!</v>
      </c>
      <c r="G21" s="2" t="e">
        <f t="shared" si="2"/>
        <v>#NUM!</v>
      </c>
      <c r="H21" s="2" t="e">
        <f t="shared" si="3"/>
        <v>#NUM!</v>
      </c>
      <c r="I21" s="2"/>
      <c r="J21" s="2"/>
      <c r="K21" s="46">
        <f>IF(C21="","",IF(G21=TRUE,VLOOKUP(I21,'保険料'!$E$6:$L$52,8),VLOOKUP(I21,'保険料'!$E$6:$K$58,7)))</f>
      </c>
      <c r="L21" s="101">
        <f>IF(C21="","",IF(G21=TRUE,VLOOKUP(I21,'保険料'!$E$6:$M$52,9),0))</f>
      </c>
      <c r="M21" s="46">
        <f>IF(C21="","",IF(H21=1,VLOOKUP(J21,'保険料'!$E$6:$N$39,10),0))</f>
      </c>
      <c r="N21" s="3">
        <f t="shared" si="4"/>
      </c>
    </row>
    <row r="22" spans="2:14" ht="13.5">
      <c r="B22" s="1"/>
      <c r="C22" s="2"/>
      <c r="D22" s="5"/>
      <c r="E22" s="2">
        <f t="shared" si="1"/>
      </c>
      <c r="F22" s="2" t="e">
        <f t="shared" si="5"/>
        <v>#NUM!</v>
      </c>
      <c r="G22" s="2" t="e">
        <f t="shared" si="2"/>
        <v>#NUM!</v>
      </c>
      <c r="H22" s="2" t="e">
        <f t="shared" si="3"/>
        <v>#NUM!</v>
      </c>
      <c r="I22" s="2"/>
      <c r="J22" s="2"/>
      <c r="K22" s="46">
        <f>IF(C22="","",IF(G22=TRUE,VLOOKUP(I22,'保険料'!$E$6:$L$52,8),VLOOKUP(I22,'保険料'!$E$6:$K$58,7)))</f>
      </c>
      <c r="L22" s="101">
        <f>IF(C22="","",IF(G22=TRUE,VLOOKUP(I22,'保険料'!$E$6:$M$52,9),0))</f>
      </c>
      <c r="M22" s="46">
        <f>IF(C22="","",IF(H22=1,VLOOKUP(J22,'保険料'!$E$6:$N$39,10),0))</f>
      </c>
      <c r="N22" s="3">
        <f t="shared" si="4"/>
      </c>
    </row>
    <row r="23" spans="2:14" ht="13.5">
      <c r="B23" s="1"/>
      <c r="C23" s="2"/>
      <c r="D23" s="5"/>
      <c r="E23" s="2">
        <f t="shared" si="1"/>
      </c>
      <c r="F23" s="2" t="e">
        <f t="shared" si="5"/>
        <v>#NUM!</v>
      </c>
      <c r="G23" s="2" t="e">
        <f t="shared" si="2"/>
        <v>#NUM!</v>
      </c>
      <c r="H23" s="2" t="e">
        <f t="shared" si="3"/>
        <v>#NUM!</v>
      </c>
      <c r="I23" s="2"/>
      <c r="J23" s="2"/>
      <c r="K23" s="46">
        <f>IF(C23="","",IF(G23=TRUE,VLOOKUP(I23,'保険料'!$E$6:$L$52,8),VLOOKUP(I23,'保険料'!$E$6:$K$58,7)))</f>
      </c>
      <c r="L23" s="101">
        <f>IF(C23="","",IF(G23=TRUE,VLOOKUP(I23,'保険料'!$E$6:$M$52,9),0))</f>
      </c>
      <c r="M23" s="46">
        <f>IF(C23="","",IF(H23=1,VLOOKUP(J23,'保険料'!$E$6:$N$39,10),0))</f>
      </c>
      <c r="N23" s="3">
        <f t="shared" si="4"/>
      </c>
    </row>
    <row r="24" spans="2:14" ht="13.5">
      <c r="B24" s="1"/>
      <c r="C24" s="2"/>
      <c r="D24" s="5"/>
      <c r="E24" s="2">
        <f t="shared" si="1"/>
      </c>
      <c r="F24" s="2" t="e">
        <f t="shared" si="5"/>
        <v>#NUM!</v>
      </c>
      <c r="G24" s="2" t="e">
        <f t="shared" si="2"/>
        <v>#NUM!</v>
      </c>
      <c r="H24" s="2" t="e">
        <f t="shared" si="3"/>
        <v>#NUM!</v>
      </c>
      <c r="I24" s="2"/>
      <c r="J24" s="2"/>
      <c r="K24" s="46">
        <f>IF(C24="","",IF(G24=TRUE,VLOOKUP(I24,'保険料'!$E$6:$L$52,8),VLOOKUP(I24,'保険料'!$E$6:$K$58,7)))</f>
      </c>
      <c r="L24" s="101">
        <f>IF(C24="","",IF(G24=TRUE,VLOOKUP(I24,'保険料'!$E$6:$M$52,9),0))</f>
      </c>
      <c r="M24" s="46">
        <f>IF(C24="","",IF(H24=1,VLOOKUP(J24,'保険料'!$E$6:$N$39,10),0))</f>
      </c>
      <c r="N24" s="3">
        <f t="shared" si="4"/>
      </c>
    </row>
    <row r="25" spans="2:14" ht="13.5">
      <c r="B25" s="1"/>
      <c r="C25" s="2"/>
      <c r="D25" s="5"/>
      <c r="E25" s="2">
        <f t="shared" si="1"/>
      </c>
      <c r="F25" s="2" t="e">
        <f t="shared" si="5"/>
        <v>#NUM!</v>
      </c>
      <c r="G25" s="2" t="e">
        <f t="shared" si="2"/>
        <v>#NUM!</v>
      </c>
      <c r="H25" s="2" t="e">
        <f t="shared" si="3"/>
        <v>#NUM!</v>
      </c>
      <c r="I25" s="2"/>
      <c r="J25" s="2"/>
      <c r="K25" s="46">
        <f>IF(C25="","",IF(G25=TRUE,VLOOKUP(I25,'保険料'!$E$6:$L$52,8),VLOOKUP(I25,'保険料'!$E$6:$K$58,7)))</f>
      </c>
      <c r="L25" s="101">
        <f>IF(C25="","",IF(G25=TRUE,VLOOKUP(I25,'保険料'!$E$6:$M$52,9),0))</f>
      </c>
      <c r="M25" s="46">
        <f>IF(C25="","",IF(H25=1,VLOOKUP(J25,'保険料'!$E$6:$N$39,10),0))</f>
      </c>
      <c r="N25" s="3">
        <f t="shared" si="4"/>
      </c>
    </row>
    <row r="26" spans="2:14" ht="13.5">
      <c r="B26" s="1"/>
      <c r="C26" s="2"/>
      <c r="D26" s="5"/>
      <c r="E26" s="2">
        <f t="shared" si="1"/>
      </c>
      <c r="F26" s="2" t="e">
        <f t="shared" si="5"/>
        <v>#NUM!</v>
      </c>
      <c r="G26" s="2" t="e">
        <f t="shared" si="2"/>
        <v>#NUM!</v>
      </c>
      <c r="H26" s="2" t="e">
        <f t="shared" si="3"/>
        <v>#NUM!</v>
      </c>
      <c r="I26" s="2"/>
      <c r="J26" s="2"/>
      <c r="K26" s="46">
        <f>IF(C26="","",IF(G26=TRUE,VLOOKUP(I26,'保険料'!$E$6:$L$52,8),VLOOKUP(I26,'保険料'!$E$6:$K$58,7)))</f>
      </c>
      <c r="L26" s="101">
        <f>IF(C26="","",IF(G26=TRUE,VLOOKUP(I26,'保険料'!$E$6:$M$52,9),0))</f>
      </c>
      <c r="M26" s="46">
        <f>IF(C26="","",IF(H26=1,VLOOKUP(J26,'保険料'!$E$6:$N$39,10),0))</f>
      </c>
      <c r="N26" s="3">
        <f t="shared" si="4"/>
      </c>
    </row>
    <row r="27" spans="2:14" ht="13.5">
      <c r="B27" s="1"/>
      <c r="C27" s="2"/>
      <c r="D27" s="5"/>
      <c r="E27" s="2">
        <f t="shared" si="1"/>
      </c>
      <c r="F27" s="2" t="e">
        <f t="shared" si="5"/>
        <v>#NUM!</v>
      </c>
      <c r="G27" s="2" t="e">
        <f t="shared" si="2"/>
        <v>#NUM!</v>
      </c>
      <c r="H27" s="2" t="e">
        <f t="shared" si="3"/>
        <v>#NUM!</v>
      </c>
      <c r="I27" s="2"/>
      <c r="J27" s="2"/>
      <c r="K27" s="46">
        <f>IF(C27="","",IF(G27=TRUE,VLOOKUP(I27,'保険料'!$E$6:$L$52,8),VLOOKUP(I27,'保険料'!$E$6:$K$58,7)))</f>
      </c>
      <c r="L27" s="101">
        <f>IF(C27="","",IF(G27=TRUE,VLOOKUP(I27,'保険料'!$E$6:$M$52,9),0))</f>
      </c>
      <c r="M27" s="46">
        <f>IF(C27="","",IF(H27=1,VLOOKUP(J27,'保険料'!$E$6:$N$39,10),0))</f>
      </c>
      <c r="N27" s="3">
        <f t="shared" si="4"/>
      </c>
    </row>
    <row r="28" spans="2:14" ht="13.5">
      <c r="B28" s="1"/>
      <c r="C28" s="2"/>
      <c r="D28" s="5"/>
      <c r="E28" s="2">
        <f t="shared" si="1"/>
      </c>
      <c r="F28" s="2" t="e">
        <f t="shared" si="5"/>
        <v>#NUM!</v>
      </c>
      <c r="G28" s="2" t="e">
        <f t="shared" si="2"/>
        <v>#NUM!</v>
      </c>
      <c r="H28" s="2" t="e">
        <f t="shared" si="3"/>
        <v>#NUM!</v>
      </c>
      <c r="I28" s="2"/>
      <c r="J28" s="2"/>
      <c r="K28" s="46">
        <f>IF(C28="","",IF(G28=TRUE,VLOOKUP(I28,'保険料'!$E$6:$L$52,8),VLOOKUP(I28,'保険料'!$E$6:$K$58,7)))</f>
      </c>
      <c r="L28" s="101">
        <f>IF(C28="","",IF(G28=TRUE,VLOOKUP(I28,'保険料'!$E$6:$M$52,9),0))</f>
      </c>
      <c r="M28" s="46">
        <f>IF(C28="","",IF(H28=1,VLOOKUP(J28,'保険料'!$E$6:$N$39,10),0))</f>
      </c>
      <c r="N28" s="3">
        <f t="shared" si="4"/>
      </c>
    </row>
    <row r="29" spans="2:14" ht="13.5">
      <c r="B29" s="1"/>
      <c r="C29" s="2"/>
      <c r="D29" s="5"/>
      <c r="E29" s="2">
        <f t="shared" si="1"/>
      </c>
      <c r="F29" s="2" t="e">
        <f t="shared" si="5"/>
        <v>#NUM!</v>
      </c>
      <c r="G29" s="2" t="e">
        <f t="shared" si="2"/>
        <v>#NUM!</v>
      </c>
      <c r="H29" s="2" t="e">
        <f t="shared" si="3"/>
        <v>#NUM!</v>
      </c>
      <c r="I29" s="2"/>
      <c r="J29" s="2"/>
      <c r="K29" s="46">
        <f>IF(C29="","",IF(G29=TRUE,VLOOKUP(I29,'保険料'!$E$6:$L$52,8),VLOOKUP(I29,'保険料'!$E$6:$K$58,7)))</f>
      </c>
      <c r="L29" s="101">
        <f>IF(C29="","",IF(G29=TRUE,VLOOKUP(I29,'保険料'!$E$6:$M$52,9),0))</f>
      </c>
      <c r="M29" s="46">
        <f>IF(C29="","",IF(H29=1,VLOOKUP(J29,'保険料'!$E$6:$N$39,10),0))</f>
      </c>
      <c r="N29" s="3">
        <f t="shared" si="4"/>
      </c>
    </row>
    <row r="30" spans="2:14" ht="13.5">
      <c r="B30" s="49"/>
      <c r="C30" s="50"/>
      <c r="D30" s="51"/>
      <c r="E30" s="2">
        <f t="shared" si="1"/>
      </c>
      <c r="F30" s="2" t="e">
        <f t="shared" si="5"/>
        <v>#NUM!</v>
      </c>
      <c r="G30" s="2" t="e">
        <f t="shared" si="2"/>
        <v>#NUM!</v>
      </c>
      <c r="H30" s="2" t="e">
        <f t="shared" si="3"/>
        <v>#NUM!</v>
      </c>
      <c r="I30" s="2"/>
      <c r="J30" s="2"/>
      <c r="K30" s="46">
        <f>IF(C30="","",IF(G30=TRUE,VLOOKUP(I30,'保険料'!$E$6:$L$52,8),VLOOKUP(I30,'保険料'!$E$6:$K$58,7)))</f>
      </c>
      <c r="L30" s="101">
        <f>IF(C30="","",IF(G30=TRUE,VLOOKUP(I30,'保険料'!$E$6:$M$52,9),0))</f>
      </c>
      <c r="M30" s="46">
        <f>IF(C30="","",IF(H30=1,VLOOKUP(J30,'保険料'!$E$6:$N$39,10),0))</f>
      </c>
      <c r="N30" s="3">
        <f t="shared" si="4"/>
      </c>
    </row>
    <row r="31" spans="2:14" ht="13.5">
      <c r="B31" s="49"/>
      <c r="C31" s="50"/>
      <c r="D31" s="51"/>
      <c r="E31" s="2">
        <f t="shared" si="1"/>
      </c>
      <c r="F31" s="2" t="e">
        <f t="shared" si="5"/>
        <v>#NUM!</v>
      </c>
      <c r="G31" s="2" t="e">
        <f t="shared" si="2"/>
        <v>#NUM!</v>
      </c>
      <c r="H31" s="2" t="e">
        <f t="shared" si="3"/>
        <v>#NUM!</v>
      </c>
      <c r="I31" s="2"/>
      <c r="J31" s="2"/>
      <c r="K31" s="46">
        <f>IF(C31="","",IF(G31=TRUE,VLOOKUP(I31,'保険料'!$E$6:$L$52,8),VLOOKUP(I31,'保険料'!$E$6:$K$58,7)))</f>
      </c>
      <c r="L31" s="101">
        <f>IF(C31="","",IF(G31=TRUE,VLOOKUP(I31,'保険料'!$E$6:$M$52,9),0))</f>
      </c>
      <c r="M31" s="46">
        <f>IF(C31="","",IF(H31=1,VLOOKUP(J31,'保険料'!$E$6:$N$39,10),0))</f>
      </c>
      <c r="N31" s="3">
        <f t="shared" si="4"/>
      </c>
    </row>
    <row r="32" spans="2:14" ht="13.5">
      <c r="B32" s="49"/>
      <c r="C32" s="50"/>
      <c r="D32" s="51"/>
      <c r="E32" s="2">
        <f t="shared" si="1"/>
      </c>
      <c r="F32" s="2" t="e">
        <f t="shared" si="5"/>
        <v>#NUM!</v>
      </c>
      <c r="G32" s="2" t="e">
        <f t="shared" si="2"/>
        <v>#NUM!</v>
      </c>
      <c r="H32" s="2" t="e">
        <f t="shared" si="3"/>
        <v>#NUM!</v>
      </c>
      <c r="I32" s="2"/>
      <c r="J32" s="2"/>
      <c r="K32" s="46">
        <f>IF(C32="","",IF(G32=TRUE,VLOOKUP(I32,'保険料'!$E$6:$L$52,8),VLOOKUP(I32,'保険料'!$E$6:$K$58,7)))</f>
      </c>
      <c r="L32" s="101">
        <f>IF(C32="","",IF(G32=TRUE,VLOOKUP(I32,'保険料'!$E$6:$M$52,9),0))</f>
      </c>
      <c r="M32" s="46">
        <f>IF(C32="","",IF(H32=1,VLOOKUP(J32,'保険料'!$E$6:$N$39,10),0))</f>
      </c>
      <c r="N32" s="3">
        <f t="shared" si="4"/>
      </c>
    </row>
    <row r="33" spans="2:14" ht="13.5">
      <c r="B33" s="49"/>
      <c r="C33" s="50"/>
      <c r="D33" s="51"/>
      <c r="E33" s="2">
        <f t="shared" si="1"/>
      </c>
      <c r="F33" s="2" t="e">
        <f t="shared" si="5"/>
        <v>#NUM!</v>
      </c>
      <c r="G33" s="2" t="e">
        <f t="shared" si="2"/>
        <v>#NUM!</v>
      </c>
      <c r="H33" s="2" t="e">
        <f t="shared" si="3"/>
        <v>#NUM!</v>
      </c>
      <c r="I33" s="2"/>
      <c r="J33" s="2"/>
      <c r="K33" s="46">
        <f>IF(C33="","",IF(G33=TRUE,VLOOKUP(I33,'保険料'!$E$6:$L$52,8),VLOOKUP(I33,'保険料'!$E$6:$K$58,7)))</f>
      </c>
      <c r="L33" s="101">
        <f>IF(C33="","",IF(G33=TRUE,VLOOKUP(I33,'保険料'!$E$6:$M$52,9),0))</f>
      </c>
      <c r="M33" s="46">
        <f>IF(C33="","",IF(H33=1,VLOOKUP(J33,'保険料'!$E$6:$N$39,10),0))</f>
      </c>
      <c r="N33" s="3">
        <f t="shared" si="4"/>
      </c>
    </row>
    <row r="34" spans="2:14" ht="13.5">
      <c r="B34" s="49"/>
      <c r="C34" s="50"/>
      <c r="D34" s="51"/>
      <c r="E34" s="2">
        <f t="shared" si="1"/>
      </c>
      <c r="F34" s="2" t="e">
        <f t="shared" si="5"/>
        <v>#NUM!</v>
      </c>
      <c r="G34" s="2" t="e">
        <f t="shared" si="2"/>
        <v>#NUM!</v>
      </c>
      <c r="H34" s="2" t="e">
        <f t="shared" si="3"/>
        <v>#NUM!</v>
      </c>
      <c r="I34" s="2"/>
      <c r="J34" s="2"/>
      <c r="K34" s="46">
        <f>IF(C34="","",IF(G34=TRUE,VLOOKUP(I34,'保険料'!$E$6:$L$52,8),VLOOKUP(I34,'保険料'!$E$6:$K$58,7)))</f>
      </c>
      <c r="L34" s="101">
        <f>IF(C34="","",IF(G34=TRUE,VLOOKUP(I34,'保険料'!$E$6:$M$52,9),0))</f>
      </c>
      <c r="M34" s="46">
        <f>IF(C34="","",IF(H34=1,VLOOKUP(J34,'保険料'!$E$6:$N$39,10),0))</f>
      </c>
      <c r="N34" s="3">
        <f t="shared" si="4"/>
      </c>
    </row>
    <row r="35" spans="2:14" ht="13.5">
      <c r="B35" s="49"/>
      <c r="C35" s="50"/>
      <c r="D35" s="51"/>
      <c r="E35" s="2">
        <f t="shared" si="1"/>
      </c>
      <c r="F35" s="2" t="e">
        <f t="shared" si="5"/>
        <v>#NUM!</v>
      </c>
      <c r="G35" s="2" t="e">
        <f t="shared" si="2"/>
        <v>#NUM!</v>
      </c>
      <c r="H35" s="2" t="e">
        <f t="shared" si="3"/>
        <v>#NUM!</v>
      </c>
      <c r="I35" s="2"/>
      <c r="J35" s="2"/>
      <c r="K35" s="46">
        <f>IF(C35="","",IF(G35=TRUE,VLOOKUP(I35,'保険料'!$E$6:$L$52,8),VLOOKUP(I35,'保険料'!$E$6:$K$58,7)))</f>
      </c>
      <c r="L35" s="101">
        <f>IF(C35="","",IF(G35=TRUE,VLOOKUP(I35,'保険料'!$E$6:$M$52,9),0))</f>
      </c>
      <c r="M35" s="46">
        <f>IF(C35="","",IF(H35=1,VLOOKUP(J35,'保険料'!$E$6:$N$39,10),0))</f>
      </c>
      <c r="N35" s="3">
        <f t="shared" si="4"/>
      </c>
    </row>
    <row r="36" spans="2:14" ht="13.5">
      <c r="B36" s="49"/>
      <c r="C36" s="50"/>
      <c r="D36" s="51"/>
      <c r="E36" s="2">
        <f t="shared" si="1"/>
      </c>
      <c r="F36" s="2" t="e">
        <f t="shared" si="5"/>
        <v>#NUM!</v>
      </c>
      <c r="G36" s="2" t="e">
        <f t="shared" si="2"/>
        <v>#NUM!</v>
      </c>
      <c r="H36" s="2" t="e">
        <f t="shared" si="3"/>
        <v>#NUM!</v>
      </c>
      <c r="I36" s="2"/>
      <c r="J36" s="2"/>
      <c r="K36" s="46">
        <f>IF(C36="","",IF(G36=TRUE,VLOOKUP(I36,'保険料'!$E$6:$L$52,8),VLOOKUP(I36,'保険料'!$E$6:$K$58,7)))</f>
      </c>
      <c r="L36" s="101">
        <f>IF(C36="","",IF(G36=TRUE,VLOOKUP(I36,'保険料'!$E$6:$M$52,9),0))</f>
      </c>
      <c r="M36" s="46">
        <f>IF(C36="","",IF(H36=1,VLOOKUP(J36,'保険料'!$E$6:$N$39,10),0))</f>
      </c>
      <c r="N36" s="3">
        <f t="shared" si="4"/>
      </c>
    </row>
    <row r="37" spans="2:14" ht="13.5">
      <c r="B37" s="49"/>
      <c r="C37" s="50"/>
      <c r="D37" s="51"/>
      <c r="E37" s="2">
        <f t="shared" si="1"/>
      </c>
      <c r="F37" s="2" t="e">
        <f t="shared" si="5"/>
        <v>#NUM!</v>
      </c>
      <c r="G37" s="2" t="e">
        <f t="shared" si="2"/>
        <v>#NUM!</v>
      </c>
      <c r="H37" s="2" t="e">
        <f t="shared" si="3"/>
        <v>#NUM!</v>
      </c>
      <c r="I37" s="2"/>
      <c r="J37" s="2"/>
      <c r="K37" s="46">
        <f>IF(C37="","",IF(G37=TRUE,VLOOKUP(I37,'保険料'!$E$6:$L$52,8),VLOOKUP(I37,'保険料'!$E$6:$K$58,7)))</f>
      </c>
      <c r="L37" s="101">
        <f>IF(C37="","",IF(G37=TRUE,VLOOKUP(I37,'保険料'!$E$6:$M$52,9),0))</f>
      </c>
      <c r="M37" s="46">
        <f>IF(C37="","",IF(H37=1,VLOOKUP(J37,'保険料'!$E$6:$N$39,10),0))</f>
      </c>
      <c r="N37" s="3">
        <f t="shared" si="4"/>
      </c>
    </row>
    <row r="38" spans="2:14" ht="13.5">
      <c r="B38" s="49"/>
      <c r="C38" s="50"/>
      <c r="D38" s="51"/>
      <c r="E38" s="2">
        <f t="shared" si="1"/>
      </c>
      <c r="F38" s="2" t="e">
        <f t="shared" si="5"/>
        <v>#NUM!</v>
      </c>
      <c r="G38" s="2" t="e">
        <f t="shared" si="2"/>
        <v>#NUM!</v>
      </c>
      <c r="H38" s="2" t="e">
        <f t="shared" si="3"/>
        <v>#NUM!</v>
      </c>
      <c r="I38" s="2"/>
      <c r="J38" s="2"/>
      <c r="K38" s="46">
        <f>IF(C38="","",IF(G38=TRUE,VLOOKUP(I38,'保険料'!$E$6:$L$52,8),VLOOKUP(I38,'保険料'!$E$6:$K$58,7)))</f>
      </c>
      <c r="L38" s="101">
        <f>IF(C38="","",IF(G38=TRUE,VLOOKUP(I38,'保険料'!$E$6:$M$52,9),0))</f>
      </c>
      <c r="M38" s="46">
        <f>IF(C38="","",IF(H38=1,VLOOKUP(J38,'保険料'!$E$6:$N$39,10),0))</f>
      </c>
      <c r="N38" s="3">
        <f t="shared" si="4"/>
      </c>
    </row>
    <row r="39" spans="2:14" ht="13.5">
      <c r="B39" s="49"/>
      <c r="C39" s="50"/>
      <c r="D39" s="51"/>
      <c r="E39" s="2">
        <f t="shared" si="1"/>
      </c>
      <c r="F39" s="2" t="e">
        <f t="shared" si="5"/>
        <v>#NUM!</v>
      </c>
      <c r="G39" s="2" t="e">
        <f t="shared" si="2"/>
        <v>#NUM!</v>
      </c>
      <c r="H39" s="2" t="e">
        <f t="shared" si="3"/>
        <v>#NUM!</v>
      </c>
      <c r="I39" s="2"/>
      <c r="J39" s="2"/>
      <c r="K39" s="46">
        <f>IF(C39="","",IF(G39=TRUE,VLOOKUP(I39,'保険料'!$E$6:$L$52,8),VLOOKUP(I39,'保険料'!$E$6:$K$58,7)))</f>
      </c>
      <c r="L39" s="101">
        <f>IF(C39="","",IF(G39=TRUE,VLOOKUP(I39,'保険料'!$E$6:$M$52,9),0))</f>
      </c>
      <c r="M39" s="46">
        <f>IF(C39="","",IF(H39=1,VLOOKUP(J39,'保険料'!$E$6:$N$39,10),0))</f>
      </c>
      <c r="N39" s="3">
        <f t="shared" si="4"/>
      </c>
    </row>
    <row r="40" spans="2:14" ht="13.5">
      <c r="B40" s="49"/>
      <c r="C40" s="50"/>
      <c r="D40" s="51"/>
      <c r="E40" s="2">
        <f t="shared" si="1"/>
      </c>
      <c r="F40" s="2" t="e">
        <f t="shared" si="5"/>
        <v>#NUM!</v>
      </c>
      <c r="G40" s="2" t="e">
        <f t="shared" si="2"/>
        <v>#NUM!</v>
      </c>
      <c r="H40" s="2" t="e">
        <f t="shared" si="3"/>
        <v>#NUM!</v>
      </c>
      <c r="I40" s="2"/>
      <c r="J40" s="2"/>
      <c r="K40" s="46">
        <f>IF(C40="","",IF(G40=TRUE,VLOOKUP(I40,'保険料'!$E$6:$L$52,8),VLOOKUP(I40,'保険料'!$E$6:$K$58,7)))</f>
      </c>
      <c r="L40" s="101">
        <f>IF(C40="","",IF(G40=TRUE,VLOOKUP(I40,'保険料'!$E$6:$M$52,9),0))</f>
      </c>
      <c r="M40" s="46">
        <f>IF(C40="","",IF(H40=1,VLOOKUP(J40,'保険料'!$E$6:$N$39,10),0))</f>
      </c>
      <c r="N40" s="3">
        <f t="shared" si="4"/>
      </c>
    </row>
    <row r="41" spans="2:14" ht="13.5">
      <c r="B41" s="49"/>
      <c r="C41" s="50"/>
      <c r="D41" s="51"/>
      <c r="E41" s="2">
        <f t="shared" si="1"/>
      </c>
      <c r="F41" s="2" t="e">
        <f t="shared" si="5"/>
        <v>#NUM!</v>
      </c>
      <c r="G41" s="2" t="e">
        <f t="shared" si="2"/>
        <v>#NUM!</v>
      </c>
      <c r="H41" s="2" t="e">
        <f t="shared" si="3"/>
        <v>#NUM!</v>
      </c>
      <c r="I41" s="2"/>
      <c r="J41" s="2"/>
      <c r="K41" s="46">
        <f>IF(C41="","",IF(G41=TRUE,VLOOKUP(I41,'保険料'!$E$6:$L$52,8),VLOOKUP(I41,'保険料'!$E$6:$K$58,7)))</f>
      </c>
      <c r="L41" s="101">
        <f>IF(C41="","",IF(G41=TRUE,VLOOKUP(I41,'保険料'!$E$6:$M$52,9),0))</f>
      </c>
      <c r="M41" s="46">
        <f>IF(C41="","",IF(H41=1,VLOOKUP(J41,'保険料'!$E$6:$N$39,10),0))</f>
      </c>
      <c r="N41" s="3">
        <f t="shared" si="4"/>
      </c>
    </row>
    <row r="42" spans="2:14" ht="13.5">
      <c r="B42" s="49"/>
      <c r="C42" s="50"/>
      <c r="D42" s="51"/>
      <c r="E42" s="2">
        <f t="shared" si="1"/>
      </c>
      <c r="F42" s="2" t="e">
        <f t="shared" si="5"/>
        <v>#NUM!</v>
      </c>
      <c r="G42" s="2" t="e">
        <f t="shared" si="2"/>
        <v>#NUM!</v>
      </c>
      <c r="H42" s="2" t="e">
        <f t="shared" si="3"/>
        <v>#NUM!</v>
      </c>
      <c r="I42" s="2"/>
      <c r="J42" s="2"/>
      <c r="K42" s="46">
        <f>IF(C42="","",IF(G42=TRUE,VLOOKUP(I42,'保険料'!$E$6:$L$52,8),VLOOKUP(I42,'保険料'!$E$6:$K$58,7)))</f>
      </c>
      <c r="L42" s="101">
        <f>IF(C42="","",IF(G42=TRUE,VLOOKUP(I42,'保険料'!$E$6:$M$52,9),0))</f>
      </c>
      <c r="M42" s="46">
        <f>IF(C42="","",IF(H42=1,VLOOKUP(J42,'保険料'!$E$6:$N$39,10),0))</f>
      </c>
      <c r="N42" s="3">
        <f t="shared" si="4"/>
      </c>
    </row>
    <row r="43" spans="2:14" ht="13.5">
      <c r="B43" s="49"/>
      <c r="C43" s="50"/>
      <c r="D43" s="51"/>
      <c r="E43" s="2">
        <f t="shared" si="1"/>
      </c>
      <c r="F43" s="2" t="e">
        <f t="shared" si="5"/>
        <v>#NUM!</v>
      </c>
      <c r="G43" s="2" t="e">
        <f t="shared" si="2"/>
        <v>#NUM!</v>
      </c>
      <c r="H43" s="2" t="e">
        <f t="shared" si="3"/>
        <v>#NUM!</v>
      </c>
      <c r="I43" s="2"/>
      <c r="J43" s="2"/>
      <c r="K43" s="46">
        <f>IF(C43="","",IF(G43=TRUE,VLOOKUP(I43,'保険料'!$E$6:$L$52,8),VLOOKUP(I43,'保険料'!$E$6:$K$58,7)))</f>
      </c>
      <c r="L43" s="101">
        <f>IF(C43="","",IF(G43=TRUE,VLOOKUP(I43,'保険料'!$E$6:$M$52,9),0))</f>
      </c>
      <c r="M43" s="46">
        <f>IF(C43="","",IF(H43=1,VLOOKUP(J43,'保険料'!$E$6:$N$39,10),0))</f>
      </c>
      <c r="N43" s="3">
        <f t="shared" si="4"/>
      </c>
    </row>
    <row r="44" spans="2:14" ht="13.5">
      <c r="B44" s="49"/>
      <c r="C44" s="50"/>
      <c r="D44" s="51"/>
      <c r="E44" s="2">
        <f t="shared" si="1"/>
      </c>
      <c r="F44" s="2" t="e">
        <f t="shared" si="5"/>
        <v>#NUM!</v>
      </c>
      <c r="G44" s="2" t="e">
        <f t="shared" si="2"/>
        <v>#NUM!</v>
      </c>
      <c r="H44" s="2" t="e">
        <f t="shared" si="3"/>
        <v>#NUM!</v>
      </c>
      <c r="I44" s="2"/>
      <c r="J44" s="2"/>
      <c r="K44" s="46">
        <f>IF(C44="","",IF(G44=TRUE,VLOOKUP(I44,'保険料'!$E$6:$L$52,8),VLOOKUP(I44,'保険料'!$E$6:$K$58,7)))</f>
      </c>
      <c r="L44" s="101">
        <f>IF(C44="","",IF(G44=TRUE,VLOOKUP(I44,'保険料'!$E$6:$M$52,9),0))</f>
      </c>
      <c r="M44" s="46">
        <f>IF(C44="","",IF(H44=1,VLOOKUP(J44,'保険料'!$E$6:$N$39,10),0))</f>
      </c>
      <c r="N44" s="3">
        <f t="shared" si="4"/>
      </c>
    </row>
    <row r="45" spans="2:14" ht="13.5">
      <c r="B45" s="49"/>
      <c r="C45" s="50"/>
      <c r="D45" s="51"/>
      <c r="E45" s="2">
        <f t="shared" si="1"/>
      </c>
      <c r="F45" s="2" t="e">
        <f t="shared" si="5"/>
        <v>#NUM!</v>
      </c>
      <c r="G45" s="2" t="e">
        <f t="shared" si="2"/>
        <v>#NUM!</v>
      </c>
      <c r="H45" s="2" t="e">
        <f t="shared" si="3"/>
        <v>#NUM!</v>
      </c>
      <c r="I45" s="2"/>
      <c r="J45" s="2"/>
      <c r="K45" s="46">
        <f>IF(C45="","",IF(G45=TRUE,VLOOKUP(I45,'保険料'!$E$6:$L$52,8),VLOOKUP(I45,'保険料'!$E$6:$K$58,7)))</f>
      </c>
      <c r="L45" s="101">
        <f>IF(C45="","",IF(G45=TRUE,VLOOKUP(I45,'保険料'!$E$6:$M$52,9),0))</f>
      </c>
      <c r="M45" s="46">
        <f>IF(C45="","",IF(H45=1,VLOOKUP(J45,'保険料'!$E$6:$N$39,10),0))</f>
      </c>
      <c r="N45" s="3">
        <f t="shared" si="4"/>
      </c>
    </row>
    <row r="46" spans="2:14" ht="13.5">
      <c r="B46" s="49"/>
      <c r="C46" s="50"/>
      <c r="D46" s="51"/>
      <c r="E46" s="2">
        <f t="shared" si="1"/>
      </c>
      <c r="F46" s="2" t="e">
        <f t="shared" si="5"/>
        <v>#NUM!</v>
      </c>
      <c r="G46" s="2" t="e">
        <f t="shared" si="2"/>
        <v>#NUM!</v>
      </c>
      <c r="H46" s="2" t="e">
        <f t="shared" si="3"/>
        <v>#NUM!</v>
      </c>
      <c r="I46" s="2"/>
      <c r="J46" s="2"/>
      <c r="K46" s="46">
        <f>IF(C46="","",IF(G46=TRUE,VLOOKUP(I46,'保険料'!$E$6:$L$52,8),VLOOKUP(I46,'保険料'!$E$6:$K$58,7)))</f>
      </c>
      <c r="L46" s="101">
        <f>IF(C46="","",IF(G46=TRUE,VLOOKUP(I46,'保険料'!$E$6:$M$52,9),0))</f>
      </c>
      <c r="M46" s="46">
        <f>IF(C46="","",IF(H46=1,VLOOKUP(J46,'保険料'!$E$6:$N$39,10),0))</f>
      </c>
      <c r="N46" s="3">
        <f t="shared" si="4"/>
      </c>
    </row>
    <row r="47" spans="2:14" ht="13.5">
      <c r="B47" s="49"/>
      <c r="C47" s="50"/>
      <c r="D47" s="51"/>
      <c r="E47" s="2">
        <f t="shared" si="1"/>
      </c>
      <c r="F47" s="2" t="e">
        <f t="shared" si="5"/>
        <v>#NUM!</v>
      </c>
      <c r="G47" s="2" t="e">
        <f t="shared" si="2"/>
        <v>#NUM!</v>
      </c>
      <c r="H47" s="2" t="e">
        <f t="shared" si="3"/>
        <v>#NUM!</v>
      </c>
      <c r="I47" s="2"/>
      <c r="J47" s="2"/>
      <c r="K47" s="46">
        <f>IF(C47="","",IF(G47=TRUE,VLOOKUP(I47,'保険料'!$E$6:$L$52,8),VLOOKUP(I47,'保険料'!$E$6:$K$58,7)))</f>
      </c>
      <c r="L47" s="101">
        <f>IF(C47="","",IF(G47=TRUE,VLOOKUP(I47,'保険料'!$E$6:$M$52,9),0))</f>
      </c>
      <c r="M47" s="46">
        <f>IF(C47="","",IF(H47=1,VLOOKUP(J47,'保険料'!$E$6:$N$39,10),0))</f>
      </c>
      <c r="N47" s="3">
        <f t="shared" si="4"/>
      </c>
    </row>
    <row r="48" spans="2:14" ht="13.5">
      <c r="B48" s="49"/>
      <c r="C48" s="50"/>
      <c r="D48" s="51"/>
      <c r="E48" s="2">
        <f t="shared" si="1"/>
      </c>
      <c r="F48" s="2" t="e">
        <f t="shared" si="5"/>
        <v>#NUM!</v>
      </c>
      <c r="G48" s="2" t="e">
        <f t="shared" si="2"/>
        <v>#NUM!</v>
      </c>
      <c r="H48" s="2" t="e">
        <f t="shared" si="3"/>
        <v>#NUM!</v>
      </c>
      <c r="I48" s="2"/>
      <c r="J48" s="2"/>
      <c r="K48" s="46">
        <f>IF(C48="","",IF(G48=TRUE,VLOOKUP(I48,'保険料'!$E$6:$L$52,8),VLOOKUP(I48,'保険料'!$E$6:$K$58,7)))</f>
      </c>
      <c r="L48" s="101">
        <f>IF(C48="","",IF(G48=TRUE,VLOOKUP(I48,'保険料'!$E$6:$M$52,9),0))</f>
      </c>
      <c r="M48" s="46">
        <f>IF(C48="","",IF(H48=1,VLOOKUP(J48,'保険料'!$E$6:$N$39,10),0))</f>
      </c>
      <c r="N48" s="3">
        <f t="shared" si="4"/>
      </c>
    </row>
    <row r="49" spans="2:14" ht="13.5">
      <c r="B49" s="49"/>
      <c r="C49" s="50"/>
      <c r="D49" s="51"/>
      <c r="E49" s="2">
        <f t="shared" si="1"/>
      </c>
      <c r="F49" s="2" t="e">
        <f t="shared" si="5"/>
        <v>#NUM!</v>
      </c>
      <c r="G49" s="2" t="e">
        <f t="shared" si="2"/>
        <v>#NUM!</v>
      </c>
      <c r="H49" s="2" t="e">
        <f t="shared" si="3"/>
        <v>#NUM!</v>
      </c>
      <c r="I49" s="2"/>
      <c r="J49" s="2"/>
      <c r="K49" s="46">
        <f>IF(C49="","",IF(G49=TRUE,VLOOKUP(I49,'保険料'!$E$6:$L$52,8),VLOOKUP(I49,'保険料'!$E$6:$K$58,7)))</f>
      </c>
      <c r="L49" s="101">
        <f>IF(C49="","",IF(G49=TRUE,VLOOKUP(I49,'保険料'!$E$6:$M$52,9),0))</f>
      </c>
      <c r="M49" s="46">
        <f>IF(C49="","",IF(H49=1,VLOOKUP(J49,'保険料'!$E$6:$N$39,10),0))</f>
      </c>
      <c r="N49" s="3">
        <f t="shared" si="4"/>
      </c>
    </row>
    <row r="50" spans="2:14" ht="13.5">
      <c r="B50" s="49"/>
      <c r="C50" s="50"/>
      <c r="D50" s="51"/>
      <c r="E50" s="2">
        <f t="shared" si="1"/>
      </c>
      <c r="F50" s="2" t="e">
        <f t="shared" si="5"/>
        <v>#NUM!</v>
      </c>
      <c r="G50" s="2" t="e">
        <f t="shared" si="2"/>
        <v>#NUM!</v>
      </c>
      <c r="H50" s="2" t="e">
        <f t="shared" si="3"/>
        <v>#NUM!</v>
      </c>
      <c r="I50" s="2"/>
      <c r="J50" s="2"/>
      <c r="K50" s="46">
        <f>IF(C50="","",IF(G50=TRUE,VLOOKUP(I50,'保険料'!$E$6:$L$52,8),VLOOKUP(I50,'保険料'!$E$6:$K$58,7)))</f>
      </c>
      <c r="L50" s="101">
        <f>IF(C50="","",IF(G50=TRUE,VLOOKUP(I50,'保険料'!$E$6:$M$52,9),0))</f>
      </c>
      <c r="M50" s="46">
        <f>IF(C50="","",IF(H50=1,VLOOKUP(J50,'保険料'!$E$6:$N$39,10),0))</f>
      </c>
      <c r="N50" s="3">
        <f t="shared" si="4"/>
      </c>
    </row>
    <row r="51" spans="2:14" ht="13.5">
      <c r="B51" s="49"/>
      <c r="C51" s="50"/>
      <c r="D51" s="51"/>
      <c r="E51" s="2">
        <f t="shared" si="1"/>
      </c>
      <c r="F51" s="2" t="e">
        <f t="shared" si="5"/>
        <v>#NUM!</v>
      </c>
      <c r="G51" s="2" t="e">
        <f t="shared" si="2"/>
        <v>#NUM!</v>
      </c>
      <c r="H51" s="2" t="e">
        <f t="shared" si="3"/>
        <v>#NUM!</v>
      </c>
      <c r="I51" s="2"/>
      <c r="J51" s="2"/>
      <c r="K51" s="46">
        <f>IF(C51="","",IF(G51=TRUE,VLOOKUP(I51,'保険料'!$E$6:$L$52,8),VLOOKUP(I51,'保険料'!$E$6:$K$58,7)))</f>
      </c>
      <c r="L51" s="101">
        <f>IF(C51="","",IF(G51=TRUE,VLOOKUP(I51,'保険料'!$E$6:$M$52,9),0))</f>
      </c>
      <c r="M51" s="46">
        <f>IF(C51="","",IF(H51=1,VLOOKUP(J51,'保険料'!$E$6:$N$39,10),0))</f>
      </c>
      <c r="N51" s="3">
        <f t="shared" si="4"/>
      </c>
    </row>
    <row r="52" spans="2:14" ht="13.5">
      <c r="B52" s="49"/>
      <c r="C52" s="50"/>
      <c r="D52" s="51"/>
      <c r="E52" s="2">
        <f t="shared" si="1"/>
      </c>
      <c r="F52" s="2" t="e">
        <f t="shared" si="5"/>
        <v>#NUM!</v>
      </c>
      <c r="G52" s="2" t="e">
        <f t="shared" si="2"/>
        <v>#NUM!</v>
      </c>
      <c r="H52" s="2" t="e">
        <f t="shared" si="3"/>
        <v>#NUM!</v>
      </c>
      <c r="I52" s="2"/>
      <c r="J52" s="2"/>
      <c r="K52" s="46">
        <f>IF(C52="","",IF(G52=TRUE,VLOOKUP(I52,'保険料'!$E$6:$L$52,8),VLOOKUP(I52,'保険料'!$E$6:$K$58,7)))</f>
      </c>
      <c r="L52" s="101">
        <f>IF(C52="","",IF(G52=TRUE,VLOOKUP(I52,'保険料'!$E$6:$M$52,9),0))</f>
      </c>
      <c r="M52" s="46">
        <f>IF(C52="","",IF(H52=1,VLOOKUP(J52,'保険料'!$E$6:$N$39,10),0))</f>
      </c>
      <c r="N52" s="3">
        <f t="shared" si="4"/>
      </c>
    </row>
    <row r="53" spans="2:14" ht="13.5">
      <c r="B53" s="49"/>
      <c r="C53" s="50"/>
      <c r="D53" s="51"/>
      <c r="E53" s="2">
        <f t="shared" si="1"/>
      </c>
      <c r="F53" s="2" t="e">
        <f t="shared" si="5"/>
        <v>#NUM!</v>
      </c>
      <c r="G53" s="2" t="e">
        <f t="shared" si="2"/>
        <v>#NUM!</v>
      </c>
      <c r="H53" s="2" t="e">
        <f t="shared" si="3"/>
        <v>#NUM!</v>
      </c>
      <c r="I53" s="2"/>
      <c r="J53" s="2"/>
      <c r="K53" s="46">
        <f>IF(C53="","",IF(G53=TRUE,VLOOKUP(I53,'保険料'!$E$6:$L$52,8),VLOOKUP(I53,'保険料'!$E$6:$K$58,7)))</f>
      </c>
      <c r="L53" s="101">
        <f>IF(C53="","",IF(G53=TRUE,VLOOKUP(I53,'保険料'!$E$6:$M$52,9),0))</f>
      </c>
      <c r="M53" s="46">
        <f>IF(C53="","",IF(H53=1,VLOOKUP(J53,'保険料'!$E$6:$N$39,10),0))</f>
      </c>
      <c r="N53" s="3">
        <f t="shared" si="4"/>
      </c>
    </row>
    <row r="54" spans="2:14" ht="13.5">
      <c r="B54" s="49"/>
      <c r="C54" s="50"/>
      <c r="D54" s="51"/>
      <c r="E54" s="2">
        <f t="shared" si="1"/>
      </c>
      <c r="F54" s="2" t="e">
        <f t="shared" si="5"/>
        <v>#NUM!</v>
      </c>
      <c r="G54" s="2" t="e">
        <f t="shared" si="2"/>
        <v>#NUM!</v>
      </c>
      <c r="H54" s="2" t="e">
        <f t="shared" si="3"/>
        <v>#NUM!</v>
      </c>
      <c r="I54" s="2"/>
      <c r="J54" s="2"/>
      <c r="K54" s="46">
        <f>IF(C54="","",IF(G54=TRUE,VLOOKUP(I54,'保険料'!$E$6:$L$52,8),VLOOKUP(I54,'保険料'!$E$6:$K$58,7)))</f>
      </c>
      <c r="L54" s="101">
        <f>IF(C54="","",IF(G54=TRUE,VLOOKUP(I54,'保険料'!$E$6:$M$52,9),0))</f>
      </c>
      <c r="M54" s="46">
        <f>IF(C54="","",IF(H54=1,VLOOKUP(J54,'保険料'!$E$6:$N$39,10),0))</f>
      </c>
      <c r="N54" s="3">
        <f t="shared" si="4"/>
      </c>
    </row>
    <row r="55" spans="2:14" ht="13.5">
      <c r="B55" s="49"/>
      <c r="C55" s="50"/>
      <c r="D55" s="51"/>
      <c r="E55" s="2">
        <f t="shared" si="1"/>
      </c>
      <c r="F55" s="2" t="e">
        <f t="shared" si="5"/>
        <v>#NUM!</v>
      </c>
      <c r="G55" s="2" t="e">
        <f t="shared" si="2"/>
        <v>#NUM!</v>
      </c>
      <c r="H55" s="2" t="e">
        <f t="shared" si="3"/>
        <v>#NUM!</v>
      </c>
      <c r="I55" s="2"/>
      <c r="J55" s="2"/>
      <c r="K55" s="46">
        <f>IF(C55="","",IF(G55=TRUE,VLOOKUP(I55,'保険料'!$E$6:$L$52,8),VLOOKUP(I55,'保険料'!$E$6:$K$58,7)))</f>
      </c>
      <c r="L55" s="101">
        <f>IF(C55="","",IF(G55=TRUE,VLOOKUP(I55,'保険料'!$E$6:$M$52,9),0))</f>
      </c>
      <c r="M55" s="46">
        <f>IF(C55="","",IF(H55=1,VLOOKUP(J55,'保険料'!$E$6:$N$39,10),0))</f>
      </c>
      <c r="N55" s="3">
        <f t="shared" si="4"/>
      </c>
    </row>
    <row r="56" spans="2:14" ht="13.5">
      <c r="B56" s="49"/>
      <c r="C56" s="50"/>
      <c r="D56" s="51"/>
      <c r="E56" s="2">
        <f t="shared" si="1"/>
      </c>
      <c r="F56" s="2" t="e">
        <f t="shared" si="5"/>
        <v>#NUM!</v>
      </c>
      <c r="G56" s="2" t="e">
        <f t="shared" si="2"/>
        <v>#NUM!</v>
      </c>
      <c r="H56" s="2" t="e">
        <f t="shared" si="3"/>
        <v>#NUM!</v>
      </c>
      <c r="I56" s="2"/>
      <c r="J56" s="2"/>
      <c r="K56" s="46">
        <f>IF(C56="","",IF(G56=TRUE,VLOOKUP(I56,'保険料'!$E$6:$L$52,8),VLOOKUP(I56,'保険料'!$E$6:$K$58,7)))</f>
      </c>
      <c r="L56" s="101">
        <f>IF(C56="","",IF(G56=TRUE,VLOOKUP(I56,'保険料'!$E$6:$M$52,9),0))</f>
      </c>
      <c r="M56" s="46">
        <f>IF(C56="","",IF(H56=1,VLOOKUP(J56,'保険料'!$E$6:$N$39,10),0))</f>
      </c>
      <c r="N56" s="3">
        <f t="shared" si="4"/>
      </c>
    </row>
    <row r="57" spans="2:14" ht="13.5">
      <c r="B57" s="49"/>
      <c r="C57" s="50"/>
      <c r="D57" s="51"/>
      <c r="E57" s="2">
        <f t="shared" si="1"/>
      </c>
      <c r="F57" s="2" t="e">
        <f t="shared" si="5"/>
        <v>#NUM!</v>
      </c>
      <c r="G57" s="2" t="e">
        <f t="shared" si="2"/>
        <v>#NUM!</v>
      </c>
      <c r="H57" s="2" t="e">
        <f t="shared" si="3"/>
        <v>#NUM!</v>
      </c>
      <c r="I57" s="2"/>
      <c r="J57" s="2"/>
      <c r="K57" s="46">
        <f>IF(C57="","",IF(G57=TRUE,VLOOKUP(I57,'保険料'!$E$6:$L$52,8),VLOOKUP(I57,'保険料'!$E$6:$K$58,7)))</f>
      </c>
      <c r="L57" s="101">
        <f>IF(C57="","",IF(G57=TRUE,VLOOKUP(I57,'保険料'!$E$6:$M$52,9),0))</f>
      </c>
      <c r="M57" s="46">
        <f>IF(C57="","",IF(H57=1,VLOOKUP(J57,'保険料'!$E$6:$N$39,10),0))</f>
      </c>
      <c r="N57" s="3">
        <f t="shared" si="4"/>
      </c>
    </row>
    <row r="58" spans="2:14" ht="13.5">
      <c r="B58" s="49"/>
      <c r="C58" s="50"/>
      <c r="D58" s="51"/>
      <c r="E58" s="2">
        <f t="shared" si="1"/>
      </c>
      <c r="F58" s="2" t="e">
        <f t="shared" si="5"/>
        <v>#NUM!</v>
      </c>
      <c r="G58" s="2" t="e">
        <f t="shared" si="2"/>
        <v>#NUM!</v>
      </c>
      <c r="H58" s="2" t="e">
        <f t="shared" si="3"/>
        <v>#NUM!</v>
      </c>
      <c r="I58" s="2"/>
      <c r="J58" s="2"/>
      <c r="K58" s="46">
        <f>IF(C58="","",IF(G58=TRUE,VLOOKUP(I58,'保険料'!$E$6:$L$52,8),VLOOKUP(I58,'保険料'!$E$6:$K$58,7)))</f>
      </c>
      <c r="L58" s="101">
        <f>IF(C58="","",IF(G58=TRUE,VLOOKUP(I58,'保険料'!$E$6:$M$52,9),0))</f>
      </c>
      <c r="M58" s="46">
        <f>IF(C58="","",IF(H58=1,VLOOKUP(J58,'保険料'!$E$6:$N$39,10),0))</f>
      </c>
      <c r="N58" s="3">
        <f t="shared" si="4"/>
      </c>
    </row>
    <row r="59" spans="2:14" ht="13.5">
      <c r="B59" s="49"/>
      <c r="C59" s="50"/>
      <c r="D59" s="51"/>
      <c r="E59" s="2">
        <f t="shared" si="1"/>
      </c>
      <c r="F59" s="2" t="e">
        <f t="shared" si="5"/>
        <v>#NUM!</v>
      </c>
      <c r="G59" s="2" t="e">
        <f t="shared" si="2"/>
        <v>#NUM!</v>
      </c>
      <c r="H59" s="2" t="e">
        <f t="shared" si="3"/>
        <v>#NUM!</v>
      </c>
      <c r="I59" s="2"/>
      <c r="J59" s="2"/>
      <c r="K59" s="46">
        <f>IF(C59="","",IF(G59=TRUE,VLOOKUP(I59,'保険料'!$E$6:$L$52,8),VLOOKUP(I59,'保険料'!$E$6:$K$58,7)))</f>
      </c>
      <c r="L59" s="101">
        <f>IF(C59="","",IF(G59=TRUE,VLOOKUP(I59,'保険料'!$E$6:$M$52,9),0))</f>
      </c>
      <c r="M59" s="46">
        <f>IF(C59="","",IF(H59=1,VLOOKUP(J59,'保険料'!$E$6:$N$39,10),0))</f>
      </c>
      <c r="N59" s="3">
        <f t="shared" si="4"/>
      </c>
    </row>
    <row r="60" spans="2:14" ht="13.5">
      <c r="B60" s="49"/>
      <c r="C60" s="50"/>
      <c r="D60" s="51"/>
      <c r="E60" s="2">
        <f t="shared" si="1"/>
      </c>
      <c r="F60" s="2" t="e">
        <f t="shared" si="5"/>
        <v>#NUM!</v>
      </c>
      <c r="G60" s="2" t="e">
        <f t="shared" si="2"/>
        <v>#NUM!</v>
      </c>
      <c r="H60" s="2" t="e">
        <f t="shared" si="3"/>
        <v>#NUM!</v>
      </c>
      <c r="I60" s="2"/>
      <c r="J60" s="2"/>
      <c r="K60" s="46">
        <f>IF(C60="","",IF(G60=TRUE,VLOOKUP(I60,'保険料'!$E$6:$L$52,8),VLOOKUP(I60,'保険料'!$E$6:$K$58,7)))</f>
      </c>
      <c r="L60" s="101">
        <f>IF(C60="","",IF(G60=TRUE,VLOOKUP(I60,'保険料'!$E$6:$M$52,9),0))</f>
      </c>
      <c r="M60" s="46">
        <f>IF(C60="","",IF(H60=1,VLOOKUP(J60,'保険料'!$E$6:$N$39,10),0))</f>
      </c>
      <c r="N60" s="3">
        <f t="shared" si="4"/>
      </c>
    </row>
    <row r="61" spans="2:14" ht="13.5">
      <c r="B61" s="49"/>
      <c r="C61" s="50"/>
      <c r="D61" s="51"/>
      <c r="E61" s="2">
        <f t="shared" si="1"/>
      </c>
      <c r="F61" s="2" t="e">
        <f t="shared" si="5"/>
        <v>#NUM!</v>
      </c>
      <c r="G61" s="2" t="e">
        <f t="shared" si="2"/>
        <v>#NUM!</v>
      </c>
      <c r="H61" s="2" t="e">
        <f t="shared" si="3"/>
        <v>#NUM!</v>
      </c>
      <c r="I61" s="2"/>
      <c r="J61" s="2"/>
      <c r="K61" s="46">
        <f>IF(C61="","",IF(G61=TRUE,VLOOKUP(I61,'保険料'!$E$6:$L$52,8),VLOOKUP(I61,'保険料'!$E$6:$K$58,7)))</f>
      </c>
      <c r="L61" s="101">
        <f>IF(C61="","",IF(G61=TRUE,VLOOKUP(I61,'保険料'!$E$6:$M$52,9),0))</f>
      </c>
      <c r="M61" s="46">
        <f>IF(C61="","",IF(H61=1,VLOOKUP(J61,'保険料'!$E$6:$N$39,10),0))</f>
      </c>
      <c r="N61" s="3">
        <f t="shared" si="4"/>
      </c>
    </row>
    <row r="62" spans="2:14" ht="13.5">
      <c r="B62" s="49"/>
      <c r="C62" s="50"/>
      <c r="D62" s="51"/>
      <c r="E62" s="2">
        <f t="shared" si="1"/>
      </c>
      <c r="F62" s="2" t="e">
        <f t="shared" si="5"/>
        <v>#NUM!</v>
      </c>
      <c r="G62" s="2" t="e">
        <f t="shared" si="2"/>
        <v>#NUM!</v>
      </c>
      <c r="H62" s="2" t="e">
        <f t="shared" si="3"/>
        <v>#NUM!</v>
      </c>
      <c r="I62" s="2"/>
      <c r="J62" s="2"/>
      <c r="K62" s="46">
        <f>IF(C62="","",IF(G62=TRUE,VLOOKUP(I62,'保険料'!$E$6:$L$52,8),VLOOKUP(I62,'保険料'!$E$6:$K$58,7)))</f>
      </c>
      <c r="L62" s="101">
        <f>IF(C62="","",IF(G62=TRUE,VLOOKUP(I62,'保険料'!$E$6:$M$52,9),0))</f>
      </c>
      <c r="M62" s="46">
        <f>IF(C62="","",IF(H62=1,VLOOKUP(J62,'保険料'!$E$6:$N$39,10),0))</f>
      </c>
      <c r="N62" s="3">
        <f t="shared" si="4"/>
      </c>
    </row>
    <row r="63" spans="2:14" ht="13.5">
      <c r="B63" s="49"/>
      <c r="C63" s="50"/>
      <c r="D63" s="51"/>
      <c r="E63" s="2">
        <f t="shared" si="1"/>
      </c>
      <c r="F63" s="2" t="e">
        <f aca="true" t="shared" si="6" ref="F63:F72">DATEDIF(D63-1,$N$6,"Y")</f>
        <v>#NUM!</v>
      </c>
      <c r="G63" s="2" t="e">
        <f t="shared" si="2"/>
        <v>#NUM!</v>
      </c>
      <c r="H63" s="2" t="e">
        <f t="shared" si="3"/>
        <v>#NUM!</v>
      </c>
      <c r="I63" s="2"/>
      <c r="J63" s="2"/>
      <c r="K63" s="46">
        <f>IF(C63="","",IF(G63=TRUE,VLOOKUP(I63,'保険料'!$E$6:$L$52,8),VLOOKUP(I63,'保険料'!$E$6:$K$58,7)))</f>
      </c>
      <c r="L63" s="101">
        <f>IF(C63="","",IF(G63=TRUE,VLOOKUP(I63,'保険料'!$E$6:$M$52,9),0))</f>
      </c>
      <c r="M63" s="46">
        <f>IF(C63="","",IF(H63=1,VLOOKUP(J63,'保険料'!$E$6:$N$39,10),0))</f>
      </c>
      <c r="N63" s="3">
        <f t="shared" si="4"/>
      </c>
    </row>
    <row r="64" spans="2:14" ht="13.5">
      <c r="B64" s="49"/>
      <c r="C64" s="50"/>
      <c r="D64" s="51"/>
      <c r="E64" s="2">
        <f t="shared" si="1"/>
      </c>
      <c r="F64" s="2" t="e">
        <f t="shared" si="6"/>
        <v>#NUM!</v>
      </c>
      <c r="G64" s="2" t="e">
        <f t="shared" si="2"/>
        <v>#NUM!</v>
      </c>
      <c r="H64" s="2" t="e">
        <f t="shared" si="3"/>
        <v>#NUM!</v>
      </c>
      <c r="I64" s="2"/>
      <c r="J64" s="2"/>
      <c r="K64" s="46">
        <f>IF(C64="","",IF(G64=TRUE,VLOOKUP(I64,'保険料'!$E$6:$L$52,8),VLOOKUP(I64,'保険料'!$E$6:$K$58,7)))</f>
      </c>
      <c r="L64" s="101">
        <f>IF(C64="","",IF(G64=TRUE,VLOOKUP(I64,'保険料'!$E$6:$M$52,9),0))</f>
      </c>
      <c r="M64" s="46">
        <f>IF(C64="","",IF(H64=1,VLOOKUP(J64,'保険料'!$E$6:$N$39,10),0))</f>
      </c>
      <c r="N64" s="3">
        <f t="shared" si="4"/>
      </c>
    </row>
    <row r="65" spans="2:14" ht="13.5">
      <c r="B65" s="49"/>
      <c r="C65" s="50"/>
      <c r="D65" s="51"/>
      <c r="E65" s="2">
        <f t="shared" si="1"/>
      </c>
      <c r="F65" s="2" t="e">
        <f t="shared" si="6"/>
        <v>#NUM!</v>
      </c>
      <c r="G65" s="2" t="e">
        <f t="shared" si="2"/>
        <v>#NUM!</v>
      </c>
      <c r="H65" s="2" t="e">
        <f t="shared" si="3"/>
        <v>#NUM!</v>
      </c>
      <c r="I65" s="2"/>
      <c r="J65" s="2"/>
      <c r="K65" s="46">
        <f>IF(C65="","",IF(G65=TRUE,VLOOKUP(I65,'保険料'!$E$6:$L$52,8),VLOOKUP(I65,'保険料'!$E$6:$K$58,7)))</f>
      </c>
      <c r="L65" s="101">
        <f>IF(C65="","",IF(G65=TRUE,VLOOKUP(I65,'保険料'!$E$6:$M$52,9),0))</f>
      </c>
      <c r="M65" s="46">
        <f>IF(C65="","",IF(H65=1,VLOOKUP(J65,'保険料'!$E$6:$N$39,10),0))</f>
      </c>
      <c r="N65" s="3">
        <f t="shared" si="4"/>
      </c>
    </row>
    <row r="66" spans="2:14" ht="13.5">
      <c r="B66" s="49"/>
      <c r="C66" s="50"/>
      <c r="D66" s="51"/>
      <c r="E66" s="2">
        <f t="shared" si="1"/>
      </c>
      <c r="F66" s="2" t="e">
        <f t="shared" si="6"/>
        <v>#NUM!</v>
      </c>
      <c r="G66" s="2" t="e">
        <f t="shared" si="2"/>
        <v>#NUM!</v>
      </c>
      <c r="H66" s="2" t="e">
        <f t="shared" si="3"/>
        <v>#NUM!</v>
      </c>
      <c r="I66" s="2"/>
      <c r="J66" s="2"/>
      <c r="K66" s="46">
        <f>IF(C66="","",IF(G66=TRUE,VLOOKUP(I66,'保険料'!$E$6:$L$52,8),VLOOKUP(I66,'保険料'!$E$6:$K$58,7)))</f>
      </c>
      <c r="L66" s="101">
        <f>IF(C66="","",IF(G66=TRUE,VLOOKUP(I66,'保険料'!$E$6:$M$52,9),0))</f>
      </c>
      <c r="M66" s="46">
        <f>IF(C66="","",IF(H66=1,VLOOKUP(J66,'保険料'!$E$6:$N$39,10),0))</f>
      </c>
      <c r="N66" s="3">
        <f t="shared" si="4"/>
      </c>
    </row>
    <row r="67" spans="2:14" ht="13.5">
      <c r="B67" s="49"/>
      <c r="C67" s="50"/>
      <c r="D67" s="51"/>
      <c r="E67" s="2">
        <f t="shared" si="1"/>
      </c>
      <c r="F67" s="2" t="e">
        <f t="shared" si="6"/>
        <v>#NUM!</v>
      </c>
      <c r="G67" s="2" t="e">
        <f t="shared" si="2"/>
        <v>#NUM!</v>
      </c>
      <c r="H67" s="2" t="e">
        <f t="shared" si="3"/>
        <v>#NUM!</v>
      </c>
      <c r="I67" s="2"/>
      <c r="J67" s="2"/>
      <c r="K67" s="46">
        <f>IF(C67="","",IF(G67=TRUE,VLOOKUP(I67,'保険料'!$E$6:$L$52,8),VLOOKUP(I67,'保険料'!$E$6:$K$58,7)))</f>
      </c>
      <c r="L67" s="101">
        <f>IF(C67="","",IF(G67=TRUE,VLOOKUP(I67,'保険料'!$E$6:$M$52,9),0))</f>
      </c>
      <c r="M67" s="46">
        <f>IF(C67="","",IF(H67=1,VLOOKUP(J67,'保険料'!$E$6:$N$39,10),0))</f>
      </c>
      <c r="N67" s="3">
        <f t="shared" si="4"/>
      </c>
    </row>
    <row r="68" spans="2:14" ht="13.5">
      <c r="B68" s="49"/>
      <c r="C68" s="50"/>
      <c r="D68" s="51"/>
      <c r="E68" s="2">
        <f t="shared" si="1"/>
      </c>
      <c r="F68" s="2" t="e">
        <f t="shared" si="6"/>
        <v>#NUM!</v>
      </c>
      <c r="G68" s="2" t="e">
        <f t="shared" si="2"/>
        <v>#NUM!</v>
      </c>
      <c r="H68" s="2" t="e">
        <f t="shared" si="3"/>
        <v>#NUM!</v>
      </c>
      <c r="I68" s="2"/>
      <c r="J68" s="2"/>
      <c r="K68" s="46">
        <f>IF(C68="","",IF(G68=TRUE,VLOOKUP(I68,'保険料'!$E$6:$L$52,8),VLOOKUP(I68,'保険料'!$E$6:$K$58,7)))</f>
      </c>
      <c r="L68" s="101">
        <f>IF(C68="","",IF(G68=TRUE,VLOOKUP(I68,'保険料'!$E$6:$M$52,9),0))</f>
      </c>
      <c r="M68" s="46">
        <f>IF(C68="","",IF(H68=1,VLOOKUP(J68,'保険料'!$E$6:$N$39,10),0))</f>
      </c>
      <c r="N68" s="3">
        <f t="shared" si="4"/>
      </c>
    </row>
    <row r="69" spans="2:14" ht="13.5">
      <c r="B69" s="49"/>
      <c r="C69" s="50"/>
      <c r="D69" s="51"/>
      <c r="E69" s="2">
        <f t="shared" si="1"/>
      </c>
      <c r="F69" s="2" t="e">
        <f t="shared" si="6"/>
        <v>#NUM!</v>
      </c>
      <c r="G69" s="2" t="e">
        <f t="shared" si="2"/>
        <v>#NUM!</v>
      </c>
      <c r="H69" s="2" t="e">
        <f t="shared" si="3"/>
        <v>#NUM!</v>
      </c>
      <c r="I69" s="2"/>
      <c r="J69" s="2"/>
      <c r="K69" s="46">
        <f>IF(C69="","",IF(G69=TRUE,VLOOKUP(I69,'保険料'!$E$6:$L$52,8),VLOOKUP(I69,'保険料'!$E$6:$K$58,7)))</f>
      </c>
      <c r="L69" s="101">
        <f>IF(C69="","",IF(G69=TRUE,VLOOKUP(I69,'保険料'!$E$6:$M$52,9),0))</f>
      </c>
      <c r="M69" s="46">
        <f>IF(C69="","",IF(H69=1,VLOOKUP(J69,'保険料'!$E$6:$N$39,10),0))</f>
      </c>
      <c r="N69" s="3">
        <f t="shared" si="4"/>
      </c>
    </row>
    <row r="70" spans="2:14" ht="13.5">
      <c r="B70" s="49"/>
      <c r="C70" s="50"/>
      <c r="D70" s="51"/>
      <c r="E70" s="2">
        <f t="shared" si="1"/>
      </c>
      <c r="F70" s="2" t="e">
        <f t="shared" si="6"/>
        <v>#NUM!</v>
      </c>
      <c r="G70" s="2" t="e">
        <f t="shared" si="2"/>
        <v>#NUM!</v>
      </c>
      <c r="H70" s="2" t="e">
        <f t="shared" si="3"/>
        <v>#NUM!</v>
      </c>
      <c r="I70" s="2"/>
      <c r="J70" s="2"/>
      <c r="K70" s="46">
        <f>IF(C70="","",IF(G70=TRUE,VLOOKUP(I70,'保険料'!$E$6:$L$52,8),VLOOKUP(I70,'保険料'!$E$6:$K$58,7)))</f>
      </c>
      <c r="L70" s="101">
        <f>IF(C70="","",IF(G70=TRUE,VLOOKUP(I70,'保険料'!$E$6:$M$52,9),0))</f>
      </c>
      <c r="M70" s="46">
        <f>IF(C70="","",IF(H70=1,VLOOKUP(J70,'保険料'!$E$6:$N$39,10),0))</f>
      </c>
      <c r="N70" s="3">
        <f t="shared" si="4"/>
      </c>
    </row>
    <row r="71" spans="2:14" ht="13.5">
      <c r="B71" s="49"/>
      <c r="C71" s="50"/>
      <c r="D71" s="51"/>
      <c r="E71" s="2">
        <f t="shared" si="1"/>
      </c>
      <c r="F71" s="2" t="e">
        <f t="shared" si="6"/>
        <v>#NUM!</v>
      </c>
      <c r="G71" s="2" t="e">
        <f t="shared" si="2"/>
        <v>#NUM!</v>
      </c>
      <c r="H71" s="2" t="e">
        <f t="shared" si="3"/>
        <v>#NUM!</v>
      </c>
      <c r="I71" s="2"/>
      <c r="J71" s="2"/>
      <c r="K71" s="46">
        <f>IF(C71="","",IF(G71=TRUE,VLOOKUP(I71,'保険料'!$E$6:$L$52,8),VLOOKUP(I71,'保険料'!$E$6:$K$58,7)))</f>
      </c>
      <c r="L71" s="101">
        <f>IF(C71="","",IF(G71=TRUE,VLOOKUP(I71,'保険料'!$E$6:$M$52,9),0))</f>
      </c>
      <c r="M71" s="46">
        <f>IF(C71="","",IF(H71=1,VLOOKUP(J71,'保険料'!$E$6:$N$39,10),0))</f>
      </c>
      <c r="N71" s="3">
        <f t="shared" si="4"/>
      </c>
    </row>
    <row r="72" spans="2:14" ht="13.5">
      <c r="B72" s="49"/>
      <c r="C72" s="50"/>
      <c r="D72" s="51"/>
      <c r="E72" s="50">
        <f t="shared" si="1"/>
      </c>
      <c r="F72" s="50" t="e">
        <f t="shared" si="6"/>
        <v>#NUM!</v>
      </c>
      <c r="G72" s="50" t="e">
        <f t="shared" si="2"/>
        <v>#NUM!</v>
      </c>
      <c r="H72" s="2" t="e">
        <f t="shared" si="3"/>
        <v>#NUM!</v>
      </c>
      <c r="I72" s="50"/>
      <c r="J72" s="50"/>
      <c r="K72" s="52">
        <f>IF(C72="","",IF(G72=TRUE,VLOOKUP(I72,'保険料'!$E$6:$L$52,8),VLOOKUP(I72,'保険料'!$E$6:$K$58,7)))</f>
      </c>
      <c r="L72" s="101">
        <f>IF(C72="","",IF(G72=TRUE,VLOOKUP(I72,'保険料'!$E$6:$M$52,9),0))</f>
      </c>
      <c r="M72" s="52">
        <f>IF(C72="","",IF(H72=1,VLOOKUP(J72,'保険料'!$E$6:$N$39,10),0))</f>
      </c>
      <c r="N72" s="3">
        <f t="shared" si="4"/>
      </c>
    </row>
    <row r="73" spans="4:14" ht="13.5">
      <c r="D73" s="6"/>
      <c r="K73" s="47"/>
      <c r="L73" s="47"/>
      <c r="M73" s="47"/>
      <c r="N73" s="47"/>
    </row>
    <row r="74" spans="4:14" ht="13.5">
      <c r="D74" s="6"/>
      <c r="K74" s="47"/>
      <c r="L74" s="47"/>
      <c r="M74" s="47"/>
      <c r="N74" s="47"/>
    </row>
    <row r="75" spans="4:14" ht="13.5">
      <c r="D75" s="6"/>
      <c r="K75" s="47"/>
      <c r="L75" s="47"/>
      <c r="M75" s="47"/>
      <c r="N75" s="47"/>
    </row>
    <row r="76" spans="4:14" ht="13.5">
      <c r="D76" s="6"/>
      <c r="K76" s="47"/>
      <c r="L76" s="47"/>
      <c r="M76" s="47"/>
      <c r="N76" s="47"/>
    </row>
    <row r="77" spans="4:14" ht="13.5">
      <c r="D77" s="6"/>
      <c r="K77" s="47"/>
      <c r="L77" s="47"/>
      <c r="M77" s="47"/>
      <c r="N77" s="47"/>
    </row>
    <row r="78" spans="4:14" ht="13.5">
      <c r="D78" s="6"/>
      <c r="K78" s="47"/>
      <c r="L78" s="47"/>
      <c r="M78" s="47"/>
      <c r="N78" s="47"/>
    </row>
    <row r="79" spans="4:14" ht="13.5">
      <c r="D79" s="6"/>
      <c r="K79" s="47"/>
      <c r="L79" s="47"/>
      <c r="M79" s="47"/>
      <c r="N79" s="47"/>
    </row>
    <row r="80" spans="4:14" ht="13.5">
      <c r="D80" s="6"/>
      <c r="K80" s="47"/>
      <c r="L80" s="47"/>
      <c r="M80" s="47"/>
      <c r="N80" s="47"/>
    </row>
    <row r="81" spans="4:14" ht="13.5">
      <c r="D81" s="6"/>
      <c r="K81" s="47"/>
      <c r="L81" s="47"/>
      <c r="M81" s="47"/>
      <c r="N81" s="47"/>
    </row>
    <row r="82" spans="4:14" ht="13.5">
      <c r="D82" s="6"/>
      <c r="K82" s="47"/>
      <c r="L82" s="47"/>
      <c r="M82" s="47"/>
      <c r="N82" s="47"/>
    </row>
    <row r="83" ht="13.5">
      <c r="D83" s="6"/>
    </row>
    <row r="84" ht="13.5">
      <c r="D84" s="6"/>
    </row>
    <row r="85" ht="13.5">
      <c r="D85" s="6"/>
    </row>
    <row r="86" ht="13.5">
      <c r="D86" s="6"/>
    </row>
    <row r="87" ht="13.5">
      <c r="D87" s="6"/>
    </row>
    <row r="88" ht="13.5">
      <c r="D88" s="6"/>
    </row>
    <row r="89" ht="13.5">
      <c r="D89" s="6"/>
    </row>
    <row r="90" ht="13.5">
      <c r="D90" s="6"/>
    </row>
    <row r="91" ht="13.5">
      <c r="D91" s="6"/>
    </row>
    <row r="92" ht="13.5">
      <c r="D92" s="6"/>
    </row>
    <row r="93" ht="13.5">
      <c r="D93" s="6"/>
    </row>
    <row r="94" ht="13.5">
      <c r="D94" s="6"/>
    </row>
    <row r="95" ht="13.5">
      <c r="D95" s="6"/>
    </row>
    <row r="96" ht="13.5">
      <c r="D96" s="6"/>
    </row>
    <row r="97" ht="13.5">
      <c r="D97" s="6"/>
    </row>
    <row r="98" ht="13.5">
      <c r="D98" s="6"/>
    </row>
    <row r="99" ht="13.5">
      <c r="D99" s="6"/>
    </row>
    <row r="100" ht="13.5">
      <c r="D100" s="6"/>
    </row>
    <row r="101" ht="13.5">
      <c r="D101" s="6"/>
    </row>
    <row r="102" ht="13.5">
      <c r="D102" s="6"/>
    </row>
    <row r="103" ht="13.5">
      <c r="D103" s="6"/>
    </row>
    <row r="104" ht="13.5">
      <c r="D104" s="6"/>
    </row>
    <row r="105" ht="13.5">
      <c r="D105" s="6"/>
    </row>
    <row r="106" ht="13.5">
      <c r="D106" s="6"/>
    </row>
    <row r="107" ht="13.5">
      <c r="D107" s="6"/>
    </row>
    <row r="108" ht="13.5">
      <c r="D108" s="6"/>
    </row>
    <row r="109" ht="13.5">
      <c r="D109" s="6"/>
    </row>
    <row r="110" ht="13.5">
      <c r="D110" s="6"/>
    </row>
    <row r="111" ht="13.5">
      <c r="D111" s="6"/>
    </row>
    <row r="112" ht="13.5">
      <c r="D112" s="6"/>
    </row>
    <row r="113" ht="13.5">
      <c r="D113" s="6"/>
    </row>
    <row r="114" ht="13.5">
      <c r="D114" s="6"/>
    </row>
    <row r="115" ht="13.5">
      <c r="D115" s="6"/>
    </row>
    <row r="116" ht="13.5">
      <c r="D116" s="6"/>
    </row>
    <row r="117" ht="13.5">
      <c r="D117" s="6"/>
    </row>
    <row r="118" ht="13.5">
      <c r="D118" s="6"/>
    </row>
    <row r="119" ht="13.5">
      <c r="D119" s="6"/>
    </row>
    <row r="120" ht="13.5">
      <c r="D120" s="6"/>
    </row>
    <row r="121" ht="13.5">
      <c r="D121" s="6"/>
    </row>
    <row r="122" ht="13.5">
      <c r="D122" s="6"/>
    </row>
    <row r="123" ht="13.5">
      <c r="D123" s="6"/>
    </row>
    <row r="124" ht="13.5">
      <c r="D124" s="6"/>
    </row>
    <row r="125" ht="13.5">
      <c r="D125" s="6"/>
    </row>
    <row r="126" ht="13.5">
      <c r="D126" s="6"/>
    </row>
    <row r="127" ht="13.5">
      <c r="D127" s="6"/>
    </row>
    <row r="128" ht="13.5">
      <c r="D128" s="6"/>
    </row>
    <row r="129" ht="13.5">
      <c r="D129" s="6"/>
    </row>
    <row r="130" ht="13.5">
      <c r="D130" s="6"/>
    </row>
    <row r="131" ht="13.5">
      <c r="D131" s="6"/>
    </row>
    <row r="132" ht="13.5">
      <c r="D132" s="6"/>
    </row>
    <row r="133" ht="13.5">
      <c r="D133" s="6"/>
    </row>
    <row r="134" ht="13.5">
      <c r="D134" s="6"/>
    </row>
    <row r="135" ht="13.5">
      <c r="D135" s="6"/>
    </row>
    <row r="136" ht="13.5">
      <c r="D136" s="6"/>
    </row>
    <row r="137" ht="13.5">
      <c r="D137" s="6"/>
    </row>
    <row r="138" ht="13.5">
      <c r="D138" s="6"/>
    </row>
    <row r="139" ht="13.5">
      <c r="D139" s="6"/>
    </row>
    <row r="140" ht="13.5">
      <c r="D140" s="6"/>
    </row>
    <row r="141" ht="13.5">
      <c r="D141" s="6"/>
    </row>
    <row r="142" ht="13.5">
      <c r="D142" s="6"/>
    </row>
    <row r="143" ht="13.5">
      <c r="D143" s="6"/>
    </row>
    <row r="144" ht="13.5">
      <c r="D144" s="6"/>
    </row>
    <row r="145" ht="13.5">
      <c r="D145" s="6"/>
    </row>
    <row r="146" ht="13.5">
      <c r="D146" s="6"/>
    </row>
    <row r="147" ht="13.5">
      <c r="D147" s="6"/>
    </row>
    <row r="148" ht="13.5">
      <c r="D148" s="6"/>
    </row>
    <row r="149" ht="13.5">
      <c r="D149" s="6"/>
    </row>
    <row r="150" ht="13.5">
      <c r="D150" s="6"/>
    </row>
    <row r="151" ht="13.5">
      <c r="D151" s="6"/>
    </row>
    <row r="152" ht="13.5">
      <c r="D152" s="6"/>
    </row>
    <row r="153" ht="13.5">
      <c r="D153" s="6"/>
    </row>
    <row r="154" ht="13.5">
      <c r="D154" s="6"/>
    </row>
    <row r="155" ht="13.5">
      <c r="D155" s="6"/>
    </row>
    <row r="156" ht="13.5">
      <c r="D156" s="6"/>
    </row>
    <row r="157" ht="13.5">
      <c r="D157" s="6"/>
    </row>
    <row r="158" ht="13.5">
      <c r="D158" s="6"/>
    </row>
    <row r="159" ht="13.5">
      <c r="D159" s="6"/>
    </row>
    <row r="160" ht="13.5">
      <c r="D160" s="6"/>
    </row>
    <row r="161" ht="13.5">
      <c r="D161" s="6"/>
    </row>
    <row r="162" ht="13.5">
      <c r="D162" s="6"/>
    </row>
    <row r="163" ht="13.5">
      <c r="D163" s="6"/>
    </row>
    <row r="164" ht="13.5">
      <c r="D164" s="6"/>
    </row>
    <row r="165" ht="13.5">
      <c r="D165" s="6"/>
    </row>
    <row r="166" ht="13.5">
      <c r="D166" s="6"/>
    </row>
    <row r="167" ht="13.5">
      <c r="D167" s="6"/>
    </row>
    <row r="168" ht="13.5">
      <c r="D168" s="6"/>
    </row>
    <row r="169" ht="13.5">
      <c r="D169" s="6"/>
    </row>
    <row r="170" ht="13.5">
      <c r="D170" s="6"/>
    </row>
    <row r="171" ht="13.5">
      <c r="D171" s="6"/>
    </row>
    <row r="172" ht="13.5">
      <c r="D172" s="6"/>
    </row>
    <row r="173" ht="13.5">
      <c r="D173" s="6"/>
    </row>
    <row r="174" ht="13.5">
      <c r="D174" s="6"/>
    </row>
    <row r="175" ht="13.5">
      <c r="D175" s="6"/>
    </row>
    <row r="176" ht="13.5">
      <c r="D176" s="6"/>
    </row>
    <row r="177" ht="13.5">
      <c r="D177" s="6"/>
    </row>
    <row r="178" ht="13.5">
      <c r="D178" s="6"/>
    </row>
    <row r="179" ht="13.5">
      <c r="D179" s="6"/>
    </row>
    <row r="180" ht="13.5">
      <c r="D180" s="6"/>
    </row>
    <row r="181" ht="13.5">
      <c r="D181" s="6"/>
    </row>
    <row r="182" ht="13.5">
      <c r="D182" s="6"/>
    </row>
    <row r="183" ht="13.5">
      <c r="D183" s="6"/>
    </row>
    <row r="184" ht="13.5">
      <c r="D184" s="6"/>
    </row>
    <row r="185" ht="13.5">
      <c r="D185" s="6"/>
    </row>
    <row r="186" ht="13.5">
      <c r="D186" s="6"/>
    </row>
    <row r="187" ht="13.5">
      <c r="D187" s="6"/>
    </row>
    <row r="188" ht="13.5">
      <c r="D188" s="6"/>
    </row>
    <row r="189" ht="13.5">
      <c r="D189" s="6"/>
    </row>
    <row r="190" ht="13.5">
      <c r="D190" s="6"/>
    </row>
    <row r="191" ht="13.5">
      <c r="D191" s="6"/>
    </row>
    <row r="192" ht="13.5">
      <c r="D192" s="6"/>
    </row>
    <row r="193" ht="13.5">
      <c r="D193" s="6"/>
    </row>
    <row r="194" ht="13.5">
      <c r="D194" s="6"/>
    </row>
    <row r="195" ht="13.5">
      <c r="D195" s="6"/>
    </row>
    <row r="196" ht="13.5">
      <c r="D196" s="6"/>
    </row>
    <row r="197" ht="13.5">
      <c r="D197" s="6"/>
    </row>
    <row r="198" ht="13.5">
      <c r="D198" s="6"/>
    </row>
    <row r="199" ht="13.5">
      <c r="D199" s="6"/>
    </row>
    <row r="200" ht="13.5">
      <c r="D200" s="6"/>
    </row>
    <row r="201" ht="13.5">
      <c r="D201" s="6"/>
    </row>
    <row r="202" ht="13.5">
      <c r="D202" s="6"/>
    </row>
    <row r="203" ht="13.5">
      <c r="D203" s="6"/>
    </row>
    <row r="204" ht="13.5">
      <c r="D204" s="6"/>
    </row>
    <row r="205" ht="13.5">
      <c r="D205" s="6"/>
    </row>
    <row r="206" ht="13.5">
      <c r="D206" s="6"/>
    </row>
    <row r="207" ht="13.5">
      <c r="D207" s="6"/>
    </row>
    <row r="208" ht="13.5">
      <c r="D208" s="6"/>
    </row>
    <row r="209" ht="13.5">
      <c r="D209" s="6"/>
    </row>
    <row r="210" ht="13.5">
      <c r="D210" s="6"/>
    </row>
    <row r="211" ht="13.5">
      <c r="D211" s="6"/>
    </row>
    <row r="212" ht="13.5">
      <c r="D212" s="6"/>
    </row>
    <row r="213" ht="13.5">
      <c r="D213" s="6"/>
    </row>
    <row r="214" ht="13.5">
      <c r="D214" s="6"/>
    </row>
    <row r="215" ht="13.5">
      <c r="D215" s="6"/>
    </row>
    <row r="216" ht="13.5">
      <c r="D216" s="6"/>
    </row>
    <row r="217" ht="13.5">
      <c r="D217" s="6"/>
    </row>
    <row r="218" ht="13.5">
      <c r="D218" s="6"/>
    </row>
    <row r="219" ht="13.5">
      <c r="D219" s="6"/>
    </row>
    <row r="220" ht="13.5">
      <c r="D220" s="6"/>
    </row>
    <row r="221" ht="13.5">
      <c r="D221" s="6"/>
    </row>
    <row r="222" ht="13.5">
      <c r="D222" s="6"/>
    </row>
    <row r="223" ht="13.5">
      <c r="D223" s="6"/>
    </row>
    <row r="224" ht="13.5">
      <c r="D224" s="6"/>
    </row>
    <row r="225" ht="13.5">
      <c r="D225" s="6"/>
    </row>
    <row r="226" ht="13.5">
      <c r="D226" s="6"/>
    </row>
    <row r="227" ht="13.5">
      <c r="D227" s="6"/>
    </row>
    <row r="228" ht="13.5">
      <c r="D228" s="6"/>
    </row>
    <row r="229" ht="13.5">
      <c r="D229" s="6"/>
    </row>
    <row r="230" ht="13.5">
      <c r="D230" s="6"/>
    </row>
    <row r="231" ht="13.5">
      <c r="D231" s="6"/>
    </row>
    <row r="232" ht="13.5">
      <c r="D232" s="6"/>
    </row>
    <row r="233" ht="13.5">
      <c r="D233" s="6"/>
    </row>
    <row r="234" ht="13.5">
      <c r="D234" s="6"/>
    </row>
    <row r="235" ht="13.5">
      <c r="D235" s="6"/>
    </row>
    <row r="236" ht="13.5">
      <c r="D236" s="6"/>
    </row>
    <row r="237" ht="13.5">
      <c r="D237" s="6"/>
    </row>
    <row r="238" ht="13.5">
      <c r="D238" s="6"/>
    </row>
    <row r="239" ht="13.5">
      <c r="D239" s="6"/>
    </row>
    <row r="240" ht="13.5">
      <c r="D240" s="6"/>
    </row>
    <row r="241" ht="13.5">
      <c r="D241" s="6"/>
    </row>
    <row r="242" ht="13.5">
      <c r="D242" s="6"/>
    </row>
    <row r="243" ht="13.5">
      <c r="D243" s="6"/>
    </row>
    <row r="244" ht="13.5">
      <c r="D244" s="6"/>
    </row>
    <row r="245" ht="13.5">
      <c r="D245" s="6"/>
    </row>
    <row r="246" ht="13.5">
      <c r="D246" s="6"/>
    </row>
    <row r="247" ht="13.5">
      <c r="D247" s="6"/>
    </row>
    <row r="248" ht="13.5">
      <c r="D248" s="6"/>
    </row>
    <row r="249" ht="13.5">
      <c r="D249" s="6"/>
    </row>
    <row r="250" ht="13.5">
      <c r="D250" s="6"/>
    </row>
    <row r="251" ht="13.5">
      <c r="D251" s="6"/>
    </row>
    <row r="252" ht="13.5">
      <c r="D252" s="6"/>
    </row>
    <row r="253" ht="13.5">
      <c r="D253" s="6"/>
    </row>
    <row r="254" ht="13.5">
      <c r="D254" s="6"/>
    </row>
    <row r="255" ht="13.5">
      <c r="D255" s="6"/>
    </row>
    <row r="256" ht="13.5">
      <c r="D256" s="6"/>
    </row>
    <row r="257" ht="13.5">
      <c r="D257" s="6"/>
    </row>
    <row r="258" ht="13.5">
      <c r="D258" s="6"/>
    </row>
    <row r="259" ht="13.5">
      <c r="D259" s="6"/>
    </row>
    <row r="260" ht="13.5">
      <c r="D260" s="6"/>
    </row>
    <row r="261" ht="13.5">
      <c r="D261" s="6"/>
    </row>
    <row r="262" ht="13.5">
      <c r="D262" s="6"/>
    </row>
    <row r="263" ht="13.5">
      <c r="D263" s="6"/>
    </row>
    <row r="264" ht="13.5">
      <c r="D264" s="6"/>
    </row>
    <row r="265" ht="13.5">
      <c r="D265" s="6"/>
    </row>
    <row r="266" ht="13.5">
      <c r="D266" s="6"/>
    </row>
    <row r="267" ht="13.5">
      <c r="D267" s="6"/>
    </row>
    <row r="268" ht="13.5">
      <c r="D268" s="6"/>
    </row>
    <row r="269" ht="13.5">
      <c r="D269" s="6"/>
    </row>
    <row r="270" ht="13.5">
      <c r="D270" s="6"/>
    </row>
    <row r="271" ht="13.5">
      <c r="D271" s="6"/>
    </row>
    <row r="272" ht="13.5">
      <c r="D272" s="6"/>
    </row>
    <row r="273" ht="13.5">
      <c r="D273" s="6"/>
    </row>
    <row r="274" ht="13.5">
      <c r="D274" s="6"/>
    </row>
    <row r="275" ht="13.5">
      <c r="D275" s="6"/>
    </row>
    <row r="276" ht="13.5">
      <c r="D276" s="6"/>
    </row>
    <row r="277" ht="13.5">
      <c r="D277" s="6"/>
    </row>
    <row r="278" ht="13.5">
      <c r="D278" s="6"/>
    </row>
    <row r="279" ht="13.5">
      <c r="D279" s="6"/>
    </row>
    <row r="280" ht="13.5">
      <c r="D280" s="6"/>
    </row>
    <row r="281" ht="13.5">
      <c r="D281" s="6"/>
    </row>
    <row r="282" ht="13.5">
      <c r="D282" s="6"/>
    </row>
    <row r="283" ht="13.5">
      <c r="D283" s="6"/>
    </row>
    <row r="284" ht="13.5">
      <c r="D284" s="6"/>
    </row>
    <row r="285" ht="13.5">
      <c r="D285" s="6"/>
    </row>
    <row r="286" ht="13.5">
      <c r="D286" s="6"/>
    </row>
    <row r="287" ht="13.5">
      <c r="D287" s="6"/>
    </row>
    <row r="288" ht="13.5">
      <c r="D288" s="6"/>
    </row>
    <row r="289" ht="13.5">
      <c r="D289" s="6"/>
    </row>
    <row r="290" ht="13.5">
      <c r="D290" s="6"/>
    </row>
    <row r="291" ht="13.5">
      <c r="D291" s="6"/>
    </row>
    <row r="292" ht="13.5">
      <c r="D292" s="6"/>
    </row>
    <row r="293" ht="13.5">
      <c r="D293" s="6"/>
    </row>
    <row r="294" ht="13.5">
      <c r="D294" s="6"/>
    </row>
    <row r="295" ht="13.5">
      <c r="D295" s="6"/>
    </row>
    <row r="296" ht="13.5">
      <c r="D296" s="6"/>
    </row>
    <row r="297" ht="13.5">
      <c r="D297" s="6"/>
    </row>
    <row r="298" ht="13.5">
      <c r="D298" s="6"/>
    </row>
    <row r="299" ht="13.5">
      <c r="D299" s="6"/>
    </row>
    <row r="300" ht="13.5">
      <c r="D300" s="6"/>
    </row>
    <row r="301" ht="13.5">
      <c r="D301" s="6"/>
    </row>
    <row r="302" ht="13.5">
      <c r="D302" s="6"/>
    </row>
    <row r="303" ht="13.5">
      <c r="D303" s="6"/>
    </row>
    <row r="304" ht="13.5">
      <c r="D304" s="6"/>
    </row>
    <row r="305" ht="13.5">
      <c r="D305" s="6"/>
    </row>
    <row r="306" ht="13.5">
      <c r="D306" s="6"/>
    </row>
    <row r="307" ht="13.5">
      <c r="D307" s="6"/>
    </row>
    <row r="308" ht="13.5">
      <c r="D308" s="6"/>
    </row>
    <row r="309" ht="13.5">
      <c r="D309" s="6"/>
    </row>
    <row r="310" ht="13.5">
      <c r="D310" s="6"/>
    </row>
    <row r="311" ht="13.5">
      <c r="D311" s="6"/>
    </row>
    <row r="312" ht="13.5">
      <c r="D312" s="6"/>
    </row>
    <row r="313" ht="13.5">
      <c r="D313" s="6"/>
    </row>
    <row r="314" ht="13.5">
      <c r="D314" s="6"/>
    </row>
    <row r="315" ht="13.5">
      <c r="D315" s="6"/>
    </row>
    <row r="316" ht="13.5">
      <c r="D316" s="6"/>
    </row>
    <row r="317" ht="13.5">
      <c r="D317" s="6"/>
    </row>
    <row r="318" ht="13.5">
      <c r="D318" s="6"/>
    </row>
    <row r="319" ht="13.5">
      <c r="D319" s="6"/>
    </row>
    <row r="320" ht="13.5">
      <c r="D320" s="6"/>
    </row>
    <row r="321" ht="13.5">
      <c r="D321" s="6"/>
    </row>
    <row r="322" ht="13.5">
      <c r="D322" s="6"/>
    </row>
    <row r="323" ht="13.5">
      <c r="D323" s="6"/>
    </row>
    <row r="324" ht="13.5">
      <c r="D324" s="6"/>
    </row>
    <row r="325" ht="13.5">
      <c r="D325" s="6"/>
    </row>
    <row r="326" ht="13.5">
      <c r="D326" s="6"/>
    </row>
    <row r="327" ht="13.5">
      <c r="D327" s="6"/>
    </row>
  </sheetData>
  <mergeCells count="2">
    <mergeCell ref="B3:F3"/>
    <mergeCell ref="D5:F5"/>
  </mergeCells>
  <dataValidations count="2">
    <dataValidation errorStyle="warning" type="whole" allowBlank="1" showInputMessage="1" showErrorMessage="1" errorTitle="データエラー" error="98　～　620　の間の数値を入力してください。" sqref="J9:J72">
      <formula1>98</formula1>
      <formula2>620</formula2>
    </dataValidation>
    <dataValidation errorStyle="warning" type="whole" allowBlank="1" showInputMessage="1" showErrorMessage="1" errorTitle="データエラー" error="58　～　1210　の間の数値を入力してください。" sqref="I9:I72">
      <formula1>58</formula1>
      <formula2>1210</formula2>
    </dataValidation>
  </dataValidations>
  <hyperlinks>
    <hyperlink ref="D5" r:id="rId1" display="http://www.roumu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3"/>
  <headerFooter alignWithMargins="0">
    <oddFooter xml:space="preserve">&amp;RVisit! www.roumu.com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4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2.875" style="0" customWidth="1"/>
    <col min="5" max="5" width="6.00390625" style="0" customWidth="1"/>
    <col min="6" max="6" width="9.375" style="0" customWidth="1"/>
    <col min="7" max="7" width="9.25390625" style="0" customWidth="1"/>
    <col min="8" max="8" width="4.375" style="0" customWidth="1"/>
    <col min="9" max="9" width="9.25390625" style="0" customWidth="1"/>
    <col min="10" max="10" width="4.375" style="0" customWidth="1"/>
    <col min="11" max="14" width="10.625" style="0" customWidth="1"/>
    <col min="15" max="15" width="1.875" style="0" customWidth="1"/>
    <col min="16" max="16" width="9.75390625" style="0" customWidth="1"/>
  </cols>
  <sheetData>
    <row r="1" ht="8.25" customHeight="1"/>
    <row r="2" spans="2:14" ht="19.5" thickBot="1">
      <c r="B2" s="7"/>
      <c r="C2" s="7" t="s">
        <v>14</v>
      </c>
      <c r="D2" s="7"/>
      <c r="E2" s="7"/>
      <c r="F2" s="7"/>
      <c r="G2" s="8" t="s">
        <v>15</v>
      </c>
      <c r="N2" s="9" t="s">
        <v>64</v>
      </c>
    </row>
    <row r="3" spans="2:16" ht="13.5">
      <c r="B3" s="107" t="s">
        <v>16</v>
      </c>
      <c r="C3" s="108"/>
      <c r="D3" s="108"/>
      <c r="E3" s="108"/>
      <c r="F3" s="109"/>
      <c r="G3" s="74"/>
      <c r="H3" s="74"/>
      <c r="I3" s="74"/>
      <c r="J3" s="74"/>
      <c r="K3" s="110" t="s">
        <v>17</v>
      </c>
      <c r="L3" s="108"/>
      <c r="M3" s="108"/>
      <c r="N3" s="111"/>
      <c r="P3" s="57"/>
    </row>
    <row r="4" spans="2:16" ht="13.5">
      <c r="B4" s="75" t="s">
        <v>18</v>
      </c>
      <c r="C4" s="76"/>
      <c r="D4" s="77" t="s">
        <v>19</v>
      </c>
      <c r="E4" s="77" t="s">
        <v>2</v>
      </c>
      <c r="F4" s="77" t="s">
        <v>20</v>
      </c>
      <c r="G4" s="104" t="s">
        <v>21</v>
      </c>
      <c r="H4" s="105"/>
      <c r="I4" s="105"/>
      <c r="J4" s="106"/>
      <c r="K4" s="78" t="s">
        <v>10</v>
      </c>
      <c r="L4" s="78" t="s">
        <v>10</v>
      </c>
      <c r="M4" s="79" t="s">
        <v>22</v>
      </c>
      <c r="N4" s="80" t="s">
        <v>11</v>
      </c>
      <c r="P4" s="57"/>
    </row>
    <row r="5" spans="2:16" ht="13.5">
      <c r="B5" s="81" t="s">
        <v>23</v>
      </c>
      <c r="C5" s="76" t="s">
        <v>24</v>
      </c>
      <c r="D5" s="82"/>
      <c r="E5" s="82"/>
      <c r="F5" s="82"/>
      <c r="G5" s="83"/>
      <c r="H5" s="83"/>
      <c r="I5" s="83"/>
      <c r="J5" s="83"/>
      <c r="K5" s="84" t="s">
        <v>25</v>
      </c>
      <c r="L5" s="84" t="s">
        <v>26</v>
      </c>
      <c r="M5" s="85" t="s">
        <v>27</v>
      </c>
      <c r="N5" s="86" t="s">
        <v>28</v>
      </c>
      <c r="P5" s="57"/>
    </row>
    <row r="6" spans="2:23" ht="16.5" customHeight="1">
      <c r="B6" s="10">
        <v>1</v>
      </c>
      <c r="C6" s="11"/>
      <c r="D6" s="12">
        <v>58000</v>
      </c>
      <c r="E6" s="12">
        <v>58</v>
      </c>
      <c r="F6" s="12">
        <v>1930</v>
      </c>
      <c r="G6" s="13"/>
      <c r="H6" s="14"/>
      <c r="I6" s="15">
        <v>63000</v>
      </c>
      <c r="J6" s="16" t="s">
        <v>30</v>
      </c>
      <c r="K6" s="91">
        <v>2378</v>
      </c>
      <c r="L6" s="92">
        <v>2735</v>
      </c>
      <c r="M6" s="93">
        <v>357</v>
      </c>
      <c r="N6" s="94">
        <v>7348</v>
      </c>
      <c r="Q6" s="87"/>
      <c r="R6" s="87"/>
      <c r="S6" s="87"/>
      <c r="T6" s="90"/>
      <c r="U6" s="90"/>
      <c r="V6" s="90"/>
      <c r="W6" s="90"/>
    </row>
    <row r="7" spans="2:23" ht="16.5" customHeight="1">
      <c r="B7" s="10">
        <v>2</v>
      </c>
      <c r="C7" s="11"/>
      <c r="D7" s="12">
        <v>68000</v>
      </c>
      <c r="E7" s="12">
        <v>68</v>
      </c>
      <c r="F7" s="12">
        <v>2270</v>
      </c>
      <c r="G7" s="13">
        <v>63000</v>
      </c>
      <c r="H7" s="14" t="s">
        <v>29</v>
      </c>
      <c r="I7" s="15">
        <v>73000</v>
      </c>
      <c r="J7" s="16" t="s">
        <v>30</v>
      </c>
      <c r="K7" s="91">
        <v>2788</v>
      </c>
      <c r="L7" s="92">
        <v>3206</v>
      </c>
      <c r="M7" s="93">
        <v>418</v>
      </c>
      <c r="N7" s="94">
        <v>7348</v>
      </c>
      <c r="Q7" s="87"/>
      <c r="R7" s="87"/>
      <c r="S7" s="87"/>
      <c r="T7" s="90"/>
      <c r="U7" s="90"/>
      <c r="V7" s="90"/>
      <c r="W7" s="90"/>
    </row>
    <row r="8" spans="2:23" ht="16.5" customHeight="1">
      <c r="B8" s="10">
        <v>3</v>
      </c>
      <c r="C8" s="11"/>
      <c r="D8" s="12">
        <v>78000</v>
      </c>
      <c r="E8" s="12">
        <v>78</v>
      </c>
      <c r="F8" s="12">
        <v>2600</v>
      </c>
      <c r="G8" s="13">
        <v>73000</v>
      </c>
      <c r="H8" s="14" t="s">
        <v>29</v>
      </c>
      <c r="I8" s="15">
        <v>83000</v>
      </c>
      <c r="J8" s="16" t="s">
        <v>30</v>
      </c>
      <c r="K8" s="91">
        <v>3198</v>
      </c>
      <c r="L8" s="92">
        <v>3678</v>
      </c>
      <c r="M8" s="93">
        <v>480</v>
      </c>
      <c r="N8" s="94">
        <v>7348</v>
      </c>
      <c r="Q8" s="87"/>
      <c r="R8" s="87"/>
      <c r="S8" s="87"/>
      <c r="T8" s="90"/>
      <c r="U8" s="90"/>
      <c r="V8" s="90"/>
      <c r="W8" s="90"/>
    </row>
    <row r="9" spans="2:23" ht="16.5" customHeight="1">
      <c r="B9" s="10">
        <v>4</v>
      </c>
      <c r="C9" s="11"/>
      <c r="D9" s="12">
        <v>88000</v>
      </c>
      <c r="E9" s="12">
        <v>88</v>
      </c>
      <c r="F9" s="12">
        <v>2930</v>
      </c>
      <c r="G9" s="13">
        <v>83000</v>
      </c>
      <c r="H9" s="14" t="s">
        <v>29</v>
      </c>
      <c r="I9" s="15">
        <v>93000</v>
      </c>
      <c r="J9" s="16" t="s">
        <v>30</v>
      </c>
      <c r="K9" s="91">
        <v>3608</v>
      </c>
      <c r="L9" s="92">
        <v>4149</v>
      </c>
      <c r="M9" s="93">
        <v>541</v>
      </c>
      <c r="N9" s="94">
        <v>7348</v>
      </c>
      <c r="Q9" s="87"/>
      <c r="R9" s="87"/>
      <c r="S9" s="87"/>
      <c r="T9" s="90"/>
      <c r="U9" s="90"/>
      <c r="V9" s="90"/>
      <c r="W9" s="90"/>
    </row>
    <row r="10" spans="2:23" ht="16.5" customHeight="1">
      <c r="B10" s="10">
        <v>5</v>
      </c>
      <c r="C10" s="11">
        <v>1</v>
      </c>
      <c r="D10" s="12">
        <v>98000</v>
      </c>
      <c r="E10" s="12">
        <v>98</v>
      </c>
      <c r="F10" s="12">
        <v>3270</v>
      </c>
      <c r="G10" s="13">
        <v>93000</v>
      </c>
      <c r="H10" s="14" t="s">
        <v>29</v>
      </c>
      <c r="I10" s="15">
        <v>101000</v>
      </c>
      <c r="J10" s="16" t="s">
        <v>30</v>
      </c>
      <c r="K10" s="91">
        <v>4018</v>
      </c>
      <c r="L10" s="92">
        <v>4621</v>
      </c>
      <c r="M10" s="93">
        <v>603</v>
      </c>
      <c r="N10" s="94">
        <v>7348</v>
      </c>
      <c r="Q10" s="87"/>
      <c r="R10" s="87"/>
      <c r="S10" s="87"/>
      <c r="T10" s="90"/>
      <c r="U10" s="90"/>
      <c r="V10" s="90"/>
      <c r="W10" s="90"/>
    </row>
    <row r="11" spans="2:23" ht="16.5" customHeight="1">
      <c r="B11" s="10">
        <v>6</v>
      </c>
      <c r="C11" s="11">
        <v>2</v>
      </c>
      <c r="D11" s="12">
        <v>104000</v>
      </c>
      <c r="E11" s="12">
        <v>104</v>
      </c>
      <c r="F11" s="12">
        <v>3470</v>
      </c>
      <c r="G11" s="13">
        <v>101000</v>
      </c>
      <c r="H11" s="14" t="s">
        <v>29</v>
      </c>
      <c r="I11" s="15">
        <v>107000</v>
      </c>
      <c r="J11" s="16" t="s">
        <v>30</v>
      </c>
      <c r="K11" s="91">
        <v>4264</v>
      </c>
      <c r="L11" s="92">
        <v>4904</v>
      </c>
      <c r="M11" s="93">
        <v>640</v>
      </c>
      <c r="N11" s="94">
        <v>7798</v>
      </c>
      <c r="Q11" s="87"/>
      <c r="R11" s="87"/>
      <c r="S11" s="87"/>
      <c r="T11" s="90"/>
      <c r="U11" s="90"/>
      <c r="V11" s="90"/>
      <c r="W11" s="90"/>
    </row>
    <row r="12" spans="2:23" ht="16.5" customHeight="1">
      <c r="B12" s="10">
        <v>7</v>
      </c>
      <c r="C12" s="11">
        <v>3</v>
      </c>
      <c r="D12" s="12">
        <v>110000</v>
      </c>
      <c r="E12" s="12">
        <v>110</v>
      </c>
      <c r="F12" s="12">
        <v>3670</v>
      </c>
      <c r="G12" s="13">
        <v>107000</v>
      </c>
      <c r="H12" s="14" t="s">
        <v>29</v>
      </c>
      <c r="I12" s="15">
        <v>114000</v>
      </c>
      <c r="J12" s="16" t="s">
        <v>30</v>
      </c>
      <c r="K12" s="91">
        <v>4510</v>
      </c>
      <c r="L12" s="92">
        <v>5186</v>
      </c>
      <c r="M12" s="93">
        <v>676</v>
      </c>
      <c r="N12" s="94">
        <v>8248</v>
      </c>
      <c r="Q12" s="87"/>
      <c r="R12" s="87"/>
      <c r="S12" s="87"/>
      <c r="T12" s="90"/>
      <c r="U12" s="90"/>
      <c r="V12" s="90"/>
      <c r="W12" s="90"/>
    </row>
    <row r="13" spans="2:23" ht="16.5" customHeight="1">
      <c r="B13" s="10">
        <v>8</v>
      </c>
      <c r="C13" s="11">
        <v>4</v>
      </c>
      <c r="D13" s="12">
        <v>118000</v>
      </c>
      <c r="E13" s="12">
        <v>118</v>
      </c>
      <c r="F13" s="12">
        <v>3930</v>
      </c>
      <c r="G13" s="13">
        <v>114000</v>
      </c>
      <c r="H13" s="14" t="s">
        <v>29</v>
      </c>
      <c r="I13" s="15">
        <v>122000</v>
      </c>
      <c r="J13" s="16" t="s">
        <v>30</v>
      </c>
      <c r="K13" s="91">
        <v>4838</v>
      </c>
      <c r="L13" s="92">
        <v>5564</v>
      </c>
      <c r="M13" s="93">
        <v>726</v>
      </c>
      <c r="N13" s="94">
        <v>8848</v>
      </c>
      <c r="Q13" s="87"/>
      <c r="R13" s="87"/>
      <c r="S13" s="87"/>
      <c r="T13" s="90"/>
      <c r="U13" s="90"/>
      <c r="V13" s="90"/>
      <c r="W13" s="90"/>
    </row>
    <row r="14" spans="2:23" ht="16.5" customHeight="1">
      <c r="B14" s="10">
        <v>9</v>
      </c>
      <c r="C14" s="11">
        <v>5</v>
      </c>
      <c r="D14" s="12">
        <v>126000</v>
      </c>
      <c r="E14" s="12">
        <v>126</v>
      </c>
      <c r="F14" s="12">
        <v>4200</v>
      </c>
      <c r="G14" s="13">
        <v>122000</v>
      </c>
      <c r="H14" s="14" t="s">
        <v>29</v>
      </c>
      <c r="I14" s="15">
        <v>130000</v>
      </c>
      <c r="J14" s="16" t="s">
        <v>30</v>
      </c>
      <c r="K14" s="91">
        <v>5166</v>
      </c>
      <c r="L14" s="92">
        <v>5941</v>
      </c>
      <c r="M14" s="93">
        <v>775</v>
      </c>
      <c r="N14" s="94">
        <v>9447</v>
      </c>
      <c r="Q14" s="87"/>
      <c r="R14" s="87"/>
      <c r="S14" s="87"/>
      <c r="T14" s="90"/>
      <c r="U14" s="90"/>
      <c r="V14" s="90"/>
      <c r="W14" s="90"/>
    </row>
    <row r="15" spans="2:23" ht="16.5" customHeight="1">
      <c r="B15" s="10">
        <v>10</v>
      </c>
      <c r="C15" s="11">
        <v>6</v>
      </c>
      <c r="D15" s="12">
        <v>134000</v>
      </c>
      <c r="E15" s="12">
        <v>134</v>
      </c>
      <c r="F15" s="12">
        <v>4470</v>
      </c>
      <c r="G15" s="13">
        <v>130000</v>
      </c>
      <c r="H15" s="14" t="s">
        <v>29</v>
      </c>
      <c r="I15" s="15">
        <v>138000</v>
      </c>
      <c r="J15" s="16" t="s">
        <v>30</v>
      </c>
      <c r="K15" s="91">
        <v>5494</v>
      </c>
      <c r="L15" s="92">
        <v>6318</v>
      </c>
      <c r="M15" s="93">
        <v>824</v>
      </c>
      <c r="N15" s="94">
        <v>10047</v>
      </c>
      <c r="Q15" s="87"/>
      <c r="R15" s="87"/>
      <c r="S15" s="87"/>
      <c r="T15" s="90"/>
      <c r="U15" s="90"/>
      <c r="V15" s="90"/>
      <c r="W15" s="90"/>
    </row>
    <row r="16" spans="2:23" ht="16.5" customHeight="1">
      <c r="B16" s="10">
        <v>11</v>
      </c>
      <c r="C16" s="11">
        <v>7</v>
      </c>
      <c r="D16" s="12">
        <v>142000</v>
      </c>
      <c r="E16" s="12">
        <v>142</v>
      </c>
      <c r="F16" s="12">
        <v>4730</v>
      </c>
      <c r="G16" s="13">
        <v>138000</v>
      </c>
      <c r="H16" s="14" t="s">
        <v>29</v>
      </c>
      <c r="I16" s="15">
        <v>146000</v>
      </c>
      <c r="J16" s="16" t="s">
        <v>30</v>
      </c>
      <c r="K16" s="91">
        <v>5822</v>
      </c>
      <c r="L16" s="92">
        <v>6695</v>
      </c>
      <c r="M16" s="93">
        <v>873</v>
      </c>
      <c r="N16" s="94">
        <v>10647</v>
      </c>
      <c r="Q16" s="87"/>
      <c r="R16" s="87"/>
      <c r="S16" s="87"/>
      <c r="T16" s="90"/>
      <c r="U16" s="90"/>
      <c r="V16" s="90"/>
      <c r="W16" s="90"/>
    </row>
    <row r="17" spans="2:23" ht="16.5" customHeight="1">
      <c r="B17" s="10">
        <v>12</v>
      </c>
      <c r="C17" s="11">
        <v>8</v>
      </c>
      <c r="D17" s="12">
        <v>150000</v>
      </c>
      <c r="E17" s="12">
        <v>150</v>
      </c>
      <c r="F17" s="12">
        <v>5000</v>
      </c>
      <c r="G17" s="13">
        <v>146000</v>
      </c>
      <c r="H17" s="14" t="s">
        <v>29</v>
      </c>
      <c r="I17" s="15">
        <v>155000</v>
      </c>
      <c r="J17" s="16" t="s">
        <v>30</v>
      </c>
      <c r="K17" s="91">
        <v>6150</v>
      </c>
      <c r="L17" s="92">
        <v>7072</v>
      </c>
      <c r="M17" s="93">
        <v>922</v>
      </c>
      <c r="N17" s="94">
        <v>11247</v>
      </c>
      <c r="Q17" s="87"/>
      <c r="R17" s="87"/>
      <c r="S17" s="87"/>
      <c r="T17" s="90"/>
      <c r="U17" s="90"/>
      <c r="V17" s="90"/>
      <c r="W17" s="90"/>
    </row>
    <row r="18" spans="2:23" ht="16.5" customHeight="1">
      <c r="B18" s="10">
        <v>13</v>
      </c>
      <c r="C18" s="11">
        <v>9</v>
      </c>
      <c r="D18" s="12">
        <v>160000</v>
      </c>
      <c r="E18" s="12">
        <v>160</v>
      </c>
      <c r="F18" s="12">
        <v>5330</v>
      </c>
      <c r="G18" s="13">
        <v>155000</v>
      </c>
      <c r="H18" s="14" t="s">
        <v>29</v>
      </c>
      <c r="I18" s="15">
        <v>165000</v>
      </c>
      <c r="J18" s="16" t="s">
        <v>30</v>
      </c>
      <c r="K18" s="91">
        <v>6560</v>
      </c>
      <c r="L18" s="92">
        <v>7544</v>
      </c>
      <c r="M18" s="93">
        <v>984</v>
      </c>
      <c r="N18" s="94">
        <v>11997</v>
      </c>
      <c r="Q18" s="87"/>
      <c r="R18" s="87"/>
      <c r="S18" s="87"/>
      <c r="T18" s="90"/>
      <c r="U18" s="90"/>
      <c r="V18" s="90"/>
      <c r="W18" s="90"/>
    </row>
    <row r="19" spans="2:23" ht="16.5" customHeight="1">
      <c r="B19" s="10">
        <v>14</v>
      </c>
      <c r="C19" s="11">
        <v>10</v>
      </c>
      <c r="D19" s="12">
        <v>170000</v>
      </c>
      <c r="E19" s="12">
        <v>170</v>
      </c>
      <c r="F19" s="12">
        <v>5670</v>
      </c>
      <c r="G19" s="13">
        <v>165000</v>
      </c>
      <c r="H19" s="14" t="s">
        <v>29</v>
      </c>
      <c r="I19" s="15">
        <v>175000</v>
      </c>
      <c r="J19" s="16" t="s">
        <v>30</v>
      </c>
      <c r="K19" s="91">
        <v>6970</v>
      </c>
      <c r="L19" s="92">
        <v>8015</v>
      </c>
      <c r="M19" s="93">
        <v>1045</v>
      </c>
      <c r="N19" s="94">
        <v>12747</v>
      </c>
      <c r="Q19" s="87"/>
      <c r="R19" s="87"/>
      <c r="S19" s="87"/>
      <c r="T19" s="90"/>
      <c r="U19" s="90"/>
      <c r="V19" s="90"/>
      <c r="W19" s="90"/>
    </row>
    <row r="20" spans="2:23" ht="16.5" customHeight="1">
      <c r="B20" s="10">
        <v>15</v>
      </c>
      <c r="C20" s="11">
        <v>11</v>
      </c>
      <c r="D20" s="12">
        <v>180000</v>
      </c>
      <c r="E20" s="12">
        <v>180</v>
      </c>
      <c r="F20" s="12">
        <v>6000</v>
      </c>
      <c r="G20" s="13">
        <v>175000</v>
      </c>
      <c r="H20" s="14" t="s">
        <v>29</v>
      </c>
      <c r="I20" s="15">
        <v>185000</v>
      </c>
      <c r="J20" s="16" t="s">
        <v>30</v>
      </c>
      <c r="K20" s="91">
        <v>7380</v>
      </c>
      <c r="L20" s="92">
        <v>8487</v>
      </c>
      <c r="M20" s="93">
        <v>1107</v>
      </c>
      <c r="N20" s="94">
        <v>13496</v>
      </c>
      <c r="Q20" s="87"/>
      <c r="R20" s="87"/>
      <c r="S20" s="87"/>
      <c r="T20" s="90"/>
      <c r="U20" s="90"/>
      <c r="V20" s="90"/>
      <c r="W20" s="90"/>
    </row>
    <row r="21" spans="2:23" ht="16.5" customHeight="1">
      <c r="B21" s="10">
        <v>16</v>
      </c>
      <c r="C21" s="11">
        <v>12</v>
      </c>
      <c r="D21" s="12">
        <v>190000</v>
      </c>
      <c r="E21" s="12">
        <v>190</v>
      </c>
      <c r="F21" s="12">
        <v>6330</v>
      </c>
      <c r="G21" s="13">
        <v>185000</v>
      </c>
      <c r="H21" s="14" t="s">
        <v>29</v>
      </c>
      <c r="I21" s="15">
        <v>195000</v>
      </c>
      <c r="J21" s="16" t="s">
        <v>30</v>
      </c>
      <c r="K21" s="91">
        <v>7790</v>
      </c>
      <c r="L21" s="92">
        <v>8958</v>
      </c>
      <c r="M21" s="93">
        <v>1168</v>
      </c>
      <c r="N21" s="94">
        <v>14246</v>
      </c>
      <c r="Q21" s="87"/>
      <c r="R21" s="87"/>
      <c r="S21" s="87"/>
      <c r="T21" s="90"/>
      <c r="U21" s="90"/>
      <c r="V21" s="90"/>
      <c r="W21" s="90"/>
    </row>
    <row r="22" spans="2:23" ht="16.5" customHeight="1">
      <c r="B22" s="10">
        <v>17</v>
      </c>
      <c r="C22" s="11">
        <v>13</v>
      </c>
      <c r="D22" s="12">
        <v>200000</v>
      </c>
      <c r="E22" s="12">
        <v>200</v>
      </c>
      <c r="F22" s="12">
        <v>6670</v>
      </c>
      <c r="G22" s="13">
        <v>195000</v>
      </c>
      <c r="H22" s="14" t="s">
        <v>29</v>
      </c>
      <c r="I22" s="15">
        <v>210000</v>
      </c>
      <c r="J22" s="16" t="s">
        <v>30</v>
      </c>
      <c r="K22" s="91">
        <v>8200</v>
      </c>
      <c r="L22" s="92">
        <v>9430</v>
      </c>
      <c r="M22" s="93">
        <v>1230</v>
      </c>
      <c r="N22" s="94">
        <v>14996</v>
      </c>
      <c r="Q22" s="87"/>
      <c r="R22" s="87"/>
      <c r="S22" s="87"/>
      <c r="T22" s="90"/>
      <c r="U22" s="90"/>
      <c r="V22" s="90"/>
      <c r="W22" s="90"/>
    </row>
    <row r="23" spans="2:23" ht="16.5" customHeight="1">
      <c r="B23" s="10">
        <v>18</v>
      </c>
      <c r="C23" s="11">
        <v>14</v>
      </c>
      <c r="D23" s="12">
        <v>220000</v>
      </c>
      <c r="E23" s="12">
        <v>220</v>
      </c>
      <c r="F23" s="12">
        <v>7330</v>
      </c>
      <c r="G23" s="13">
        <v>210000</v>
      </c>
      <c r="H23" s="14" t="s">
        <v>29</v>
      </c>
      <c r="I23" s="15">
        <v>230000</v>
      </c>
      <c r="J23" s="16" t="s">
        <v>30</v>
      </c>
      <c r="K23" s="91">
        <v>9020</v>
      </c>
      <c r="L23" s="92">
        <v>10373</v>
      </c>
      <c r="M23" s="93">
        <v>1353</v>
      </c>
      <c r="N23" s="94">
        <v>16496</v>
      </c>
      <c r="Q23" s="87"/>
      <c r="R23" s="87"/>
      <c r="S23" s="87"/>
      <c r="T23" s="90"/>
      <c r="U23" s="90"/>
      <c r="V23" s="90"/>
      <c r="W23" s="90"/>
    </row>
    <row r="24" spans="2:23" ht="16.5" customHeight="1">
      <c r="B24" s="10">
        <v>19</v>
      </c>
      <c r="C24" s="11">
        <v>15</v>
      </c>
      <c r="D24" s="12">
        <v>240000</v>
      </c>
      <c r="E24" s="12">
        <v>240</v>
      </c>
      <c r="F24" s="12">
        <v>8000</v>
      </c>
      <c r="G24" s="13">
        <v>230000</v>
      </c>
      <c r="H24" s="14" t="s">
        <v>29</v>
      </c>
      <c r="I24" s="15">
        <v>250000</v>
      </c>
      <c r="J24" s="16" t="s">
        <v>30</v>
      </c>
      <c r="K24" s="91">
        <v>9840</v>
      </c>
      <c r="L24" s="92">
        <v>11316</v>
      </c>
      <c r="M24" s="93">
        <v>1476</v>
      </c>
      <c r="N24" s="94">
        <v>17995</v>
      </c>
      <c r="Q24" s="87"/>
      <c r="R24" s="87"/>
      <c r="S24" s="87"/>
      <c r="T24" s="90"/>
      <c r="U24" s="90"/>
      <c r="V24" s="90"/>
      <c r="W24" s="90"/>
    </row>
    <row r="25" spans="2:23" ht="16.5" customHeight="1">
      <c r="B25" s="10">
        <v>20</v>
      </c>
      <c r="C25" s="11">
        <v>16</v>
      </c>
      <c r="D25" s="12">
        <v>260000</v>
      </c>
      <c r="E25" s="12">
        <v>260</v>
      </c>
      <c r="F25" s="12">
        <v>8670</v>
      </c>
      <c r="G25" s="13">
        <v>250000</v>
      </c>
      <c r="H25" s="14" t="s">
        <v>29</v>
      </c>
      <c r="I25" s="15">
        <v>270000</v>
      </c>
      <c r="J25" s="16" t="s">
        <v>30</v>
      </c>
      <c r="K25" s="91">
        <v>10660</v>
      </c>
      <c r="L25" s="92">
        <v>12259</v>
      </c>
      <c r="M25" s="93">
        <v>1599</v>
      </c>
      <c r="N25" s="94">
        <v>19495</v>
      </c>
      <c r="Q25" s="87"/>
      <c r="R25" s="87"/>
      <c r="S25" s="87"/>
      <c r="T25" s="90"/>
      <c r="U25" s="90"/>
      <c r="V25" s="90"/>
      <c r="W25" s="90"/>
    </row>
    <row r="26" spans="2:23" ht="16.5" customHeight="1">
      <c r="B26" s="10">
        <v>21</v>
      </c>
      <c r="C26" s="11">
        <v>17</v>
      </c>
      <c r="D26" s="12">
        <v>280000</v>
      </c>
      <c r="E26" s="12">
        <v>280</v>
      </c>
      <c r="F26" s="12">
        <v>9330</v>
      </c>
      <c r="G26" s="13">
        <v>270000</v>
      </c>
      <c r="H26" s="14" t="s">
        <v>29</v>
      </c>
      <c r="I26" s="15">
        <v>290000</v>
      </c>
      <c r="J26" s="16" t="s">
        <v>30</v>
      </c>
      <c r="K26" s="91">
        <v>11480</v>
      </c>
      <c r="L26" s="92">
        <v>13202</v>
      </c>
      <c r="M26" s="93">
        <v>1722</v>
      </c>
      <c r="N26" s="94">
        <v>20994</v>
      </c>
      <c r="Q26" s="87"/>
      <c r="R26" s="87"/>
      <c r="S26" s="87"/>
      <c r="T26" s="90"/>
      <c r="U26" s="90"/>
      <c r="V26" s="90"/>
      <c r="W26" s="90"/>
    </row>
    <row r="27" spans="2:23" ht="16.5" customHeight="1">
      <c r="B27" s="10">
        <v>22</v>
      </c>
      <c r="C27" s="11">
        <v>18</v>
      </c>
      <c r="D27" s="12">
        <v>300000</v>
      </c>
      <c r="E27" s="12">
        <v>300</v>
      </c>
      <c r="F27" s="12">
        <v>10000</v>
      </c>
      <c r="G27" s="13">
        <v>290000</v>
      </c>
      <c r="H27" s="14" t="s">
        <v>29</v>
      </c>
      <c r="I27" s="15">
        <v>310000</v>
      </c>
      <c r="J27" s="16" t="s">
        <v>30</v>
      </c>
      <c r="K27" s="91">
        <v>12300</v>
      </c>
      <c r="L27" s="92">
        <v>14145</v>
      </c>
      <c r="M27" s="93">
        <v>1845</v>
      </c>
      <c r="N27" s="94">
        <v>22494</v>
      </c>
      <c r="Q27" s="87"/>
      <c r="R27" s="87"/>
      <c r="S27" s="87"/>
      <c r="T27" s="90"/>
      <c r="U27" s="90"/>
      <c r="V27" s="90"/>
      <c r="W27" s="90"/>
    </row>
    <row r="28" spans="2:23" ht="16.5" customHeight="1">
      <c r="B28" s="10">
        <v>23</v>
      </c>
      <c r="C28" s="11">
        <v>19</v>
      </c>
      <c r="D28" s="12">
        <v>320000</v>
      </c>
      <c r="E28" s="12">
        <v>320</v>
      </c>
      <c r="F28" s="12">
        <v>10670</v>
      </c>
      <c r="G28" s="13">
        <v>310000</v>
      </c>
      <c r="H28" s="14" t="s">
        <v>29</v>
      </c>
      <c r="I28" s="15">
        <v>330000</v>
      </c>
      <c r="J28" s="16" t="s">
        <v>30</v>
      </c>
      <c r="K28" s="91">
        <v>13120</v>
      </c>
      <c r="L28" s="92">
        <v>15088</v>
      </c>
      <c r="M28" s="93">
        <v>1968</v>
      </c>
      <c r="N28" s="94">
        <v>23994</v>
      </c>
      <c r="Q28" s="87"/>
      <c r="R28" s="87"/>
      <c r="S28" s="87"/>
      <c r="T28" s="90"/>
      <c r="U28" s="90"/>
      <c r="V28" s="90"/>
      <c r="W28" s="90"/>
    </row>
    <row r="29" spans="2:23" ht="16.5" customHeight="1">
      <c r="B29" s="10">
        <v>24</v>
      </c>
      <c r="C29" s="11">
        <v>20</v>
      </c>
      <c r="D29" s="12">
        <v>340000</v>
      </c>
      <c r="E29" s="12">
        <v>340</v>
      </c>
      <c r="F29" s="12">
        <v>11330</v>
      </c>
      <c r="G29" s="13">
        <v>330000</v>
      </c>
      <c r="H29" s="14" t="s">
        <v>29</v>
      </c>
      <c r="I29" s="15">
        <v>350000</v>
      </c>
      <c r="J29" s="16" t="s">
        <v>30</v>
      </c>
      <c r="K29" s="91">
        <v>13940</v>
      </c>
      <c r="L29" s="92">
        <v>16031</v>
      </c>
      <c r="M29" s="93">
        <v>2091</v>
      </c>
      <c r="N29" s="94">
        <v>25493</v>
      </c>
      <c r="Q29" s="87"/>
      <c r="R29" s="87"/>
      <c r="S29" s="87"/>
      <c r="T29" s="90"/>
      <c r="U29" s="90"/>
      <c r="V29" s="90"/>
      <c r="W29" s="90"/>
    </row>
    <row r="30" spans="2:23" ht="16.5" customHeight="1">
      <c r="B30" s="10">
        <v>25</v>
      </c>
      <c r="C30" s="11">
        <v>21</v>
      </c>
      <c r="D30" s="12">
        <v>360000</v>
      </c>
      <c r="E30" s="12">
        <v>360</v>
      </c>
      <c r="F30" s="12">
        <v>12000</v>
      </c>
      <c r="G30" s="13">
        <v>350000</v>
      </c>
      <c r="H30" s="14" t="s">
        <v>29</v>
      </c>
      <c r="I30" s="15">
        <v>370000</v>
      </c>
      <c r="J30" s="16" t="s">
        <v>30</v>
      </c>
      <c r="K30" s="91">
        <v>14760</v>
      </c>
      <c r="L30" s="92">
        <v>16974</v>
      </c>
      <c r="M30" s="93">
        <v>2214</v>
      </c>
      <c r="N30" s="94">
        <v>26993</v>
      </c>
      <c r="Q30" s="87"/>
      <c r="R30" s="87"/>
      <c r="S30" s="87"/>
      <c r="T30" s="90"/>
      <c r="U30" s="90"/>
      <c r="V30" s="90"/>
      <c r="W30" s="90"/>
    </row>
    <row r="31" spans="2:23" ht="16.5" customHeight="1">
      <c r="B31" s="10">
        <v>26</v>
      </c>
      <c r="C31" s="11">
        <v>22</v>
      </c>
      <c r="D31" s="12">
        <v>380000</v>
      </c>
      <c r="E31" s="12">
        <v>380</v>
      </c>
      <c r="F31" s="12">
        <v>12670</v>
      </c>
      <c r="G31" s="13">
        <v>370000</v>
      </c>
      <c r="H31" s="14" t="s">
        <v>29</v>
      </c>
      <c r="I31" s="15">
        <v>395000</v>
      </c>
      <c r="J31" s="16" t="s">
        <v>30</v>
      </c>
      <c r="K31" s="91">
        <v>15580</v>
      </c>
      <c r="L31" s="92">
        <v>17917</v>
      </c>
      <c r="M31" s="93">
        <v>2337</v>
      </c>
      <c r="N31" s="94">
        <v>28492</v>
      </c>
      <c r="Q31" s="87"/>
      <c r="R31" s="87"/>
      <c r="S31" s="87"/>
      <c r="T31" s="90"/>
      <c r="U31" s="90"/>
      <c r="V31" s="90"/>
      <c r="W31" s="90"/>
    </row>
    <row r="32" spans="2:23" ht="16.5" customHeight="1">
      <c r="B32" s="10">
        <v>27</v>
      </c>
      <c r="C32" s="11">
        <v>23</v>
      </c>
      <c r="D32" s="12">
        <v>410000</v>
      </c>
      <c r="E32" s="12">
        <v>410</v>
      </c>
      <c r="F32" s="12">
        <v>13670</v>
      </c>
      <c r="G32" s="13">
        <v>395000</v>
      </c>
      <c r="H32" s="14" t="s">
        <v>29</v>
      </c>
      <c r="I32" s="15">
        <v>425000</v>
      </c>
      <c r="J32" s="16" t="s">
        <v>30</v>
      </c>
      <c r="K32" s="91">
        <v>16810</v>
      </c>
      <c r="L32" s="92">
        <v>19331</v>
      </c>
      <c r="M32" s="93">
        <v>2521</v>
      </c>
      <c r="N32" s="94">
        <v>30742</v>
      </c>
      <c r="Q32" s="87"/>
      <c r="R32" s="87"/>
      <c r="S32" s="87"/>
      <c r="T32" s="90"/>
      <c r="U32" s="90"/>
      <c r="V32" s="90"/>
      <c r="W32" s="90"/>
    </row>
    <row r="33" spans="2:23" ht="16.5" customHeight="1">
      <c r="B33" s="10">
        <v>28</v>
      </c>
      <c r="C33" s="11">
        <v>24</v>
      </c>
      <c r="D33" s="12">
        <v>440000</v>
      </c>
      <c r="E33" s="12">
        <v>440</v>
      </c>
      <c r="F33" s="12">
        <v>14670</v>
      </c>
      <c r="G33" s="13">
        <v>425000</v>
      </c>
      <c r="H33" s="14" t="s">
        <v>29</v>
      </c>
      <c r="I33" s="15">
        <v>455000</v>
      </c>
      <c r="J33" s="16" t="s">
        <v>30</v>
      </c>
      <c r="K33" s="91">
        <v>18040</v>
      </c>
      <c r="L33" s="92">
        <v>20746</v>
      </c>
      <c r="M33" s="93">
        <v>2706</v>
      </c>
      <c r="N33" s="94">
        <v>32991</v>
      </c>
      <c r="Q33" s="87"/>
      <c r="R33" s="87"/>
      <c r="S33" s="87"/>
      <c r="T33" s="90"/>
      <c r="U33" s="90"/>
      <c r="V33" s="90"/>
      <c r="W33" s="90"/>
    </row>
    <row r="34" spans="2:23" ht="16.5" customHeight="1">
      <c r="B34" s="10">
        <v>29</v>
      </c>
      <c r="C34" s="11">
        <v>25</v>
      </c>
      <c r="D34" s="12">
        <v>470000</v>
      </c>
      <c r="E34" s="12">
        <v>470</v>
      </c>
      <c r="F34" s="12">
        <v>15670</v>
      </c>
      <c r="G34" s="13">
        <v>455000</v>
      </c>
      <c r="H34" s="14" t="s">
        <v>29</v>
      </c>
      <c r="I34" s="15">
        <v>485000</v>
      </c>
      <c r="J34" s="16" t="s">
        <v>30</v>
      </c>
      <c r="K34" s="91">
        <v>19270</v>
      </c>
      <c r="L34" s="92">
        <v>22160</v>
      </c>
      <c r="M34" s="93">
        <v>2890</v>
      </c>
      <c r="N34" s="94">
        <v>35241</v>
      </c>
      <c r="Q34" s="87"/>
      <c r="R34" s="87"/>
      <c r="S34" s="87"/>
      <c r="T34" s="90"/>
      <c r="U34" s="90"/>
      <c r="V34" s="90"/>
      <c r="W34" s="90"/>
    </row>
    <row r="35" spans="2:23" ht="16.5" customHeight="1">
      <c r="B35" s="10">
        <v>30</v>
      </c>
      <c r="C35" s="11">
        <v>26</v>
      </c>
      <c r="D35" s="12">
        <v>500000</v>
      </c>
      <c r="E35" s="12">
        <v>500</v>
      </c>
      <c r="F35" s="12">
        <v>16670</v>
      </c>
      <c r="G35" s="13">
        <v>485000</v>
      </c>
      <c r="H35" s="14" t="s">
        <v>29</v>
      </c>
      <c r="I35" s="15">
        <v>515000</v>
      </c>
      <c r="J35" s="16" t="s">
        <v>30</v>
      </c>
      <c r="K35" s="91">
        <v>20500</v>
      </c>
      <c r="L35" s="92">
        <v>23575</v>
      </c>
      <c r="M35" s="93">
        <v>3075</v>
      </c>
      <c r="N35" s="94">
        <v>37490</v>
      </c>
      <c r="O35" s="17"/>
      <c r="Q35" s="87"/>
      <c r="R35" s="87"/>
      <c r="S35" s="87"/>
      <c r="T35" s="90"/>
      <c r="U35" s="90"/>
      <c r="V35" s="90"/>
      <c r="W35" s="90"/>
    </row>
    <row r="36" spans="2:23" ht="16.5" customHeight="1">
      <c r="B36" s="10">
        <v>31</v>
      </c>
      <c r="C36" s="11">
        <v>27</v>
      </c>
      <c r="D36" s="12">
        <v>530000</v>
      </c>
      <c r="E36" s="12">
        <v>530</v>
      </c>
      <c r="F36" s="12">
        <v>17670</v>
      </c>
      <c r="G36" s="13">
        <v>515000</v>
      </c>
      <c r="H36" s="14" t="s">
        <v>29</v>
      </c>
      <c r="I36" s="15">
        <v>545000</v>
      </c>
      <c r="J36" s="16" t="s">
        <v>30</v>
      </c>
      <c r="K36" s="91">
        <v>21730</v>
      </c>
      <c r="L36" s="92">
        <v>24989</v>
      </c>
      <c r="M36" s="93">
        <v>3259</v>
      </c>
      <c r="N36" s="94">
        <v>39739</v>
      </c>
      <c r="O36" s="17"/>
      <c r="Q36" s="87"/>
      <c r="R36" s="87"/>
      <c r="S36" s="87"/>
      <c r="T36" s="90"/>
      <c r="U36" s="90"/>
      <c r="V36" s="90"/>
      <c r="W36" s="90"/>
    </row>
    <row r="37" spans="2:23" ht="16.5" customHeight="1">
      <c r="B37" s="10">
        <v>32</v>
      </c>
      <c r="C37" s="11">
        <v>28</v>
      </c>
      <c r="D37" s="12">
        <v>560000</v>
      </c>
      <c r="E37" s="12">
        <v>560</v>
      </c>
      <c r="F37" s="12">
        <v>18670</v>
      </c>
      <c r="G37" s="13">
        <v>545000</v>
      </c>
      <c r="H37" s="14" t="s">
        <v>29</v>
      </c>
      <c r="I37" s="15">
        <v>575000</v>
      </c>
      <c r="J37" s="16" t="s">
        <v>30</v>
      </c>
      <c r="K37" s="91">
        <v>22960</v>
      </c>
      <c r="L37" s="92">
        <v>26404</v>
      </c>
      <c r="M37" s="93">
        <v>3444</v>
      </c>
      <c r="N37" s="94">
        <v>41989</v>
      </c>
      <c r="O37" s="17"/>
      <c r="Q37" s="87"/>
      <c r="R37" s="87"/>
      <c r="S37" s="87"/>
      <c r="T37" s="90"/>
      <c r="U37" s="90"/>
      <c r="V37" s="90"/>
      <c r="W37" s="90"/>
    </row>
    <row r="38" spans="2:23" ht="16.5" customHeight="1">
      <c r="B38" s="10">
        <v>33</v>
      </c>
      <c r="C38" s="11">
        <v>29</v>
      </c>
      <c r="D38" s="12">
        <v>590000</v>
      </c>
      <c r="E38" s="12">
        <v>590</v>
      </c>
      <c r="F38" s="12">
        <v>19670</v>
      </c>
      <c r="G38" s="13">
        <v>575000</v>
      </c>
      <c r="H38" s="14" t="s">
        <v>29</v>
      </c>
      <c r="I38" s="15">
        <v>605000</v>
      </c>
      <c r="J38" s="16" t="s">
        <v>30</v>
      </c>
      <c r="K38" s="91">
        <v>24190</v>
      </c>
      <c r="L38" s="92">
        <v>27818</v>
      </c>
      <c r="M38" s="93">
        <v>3628</v>
      </c>
      <c r="N38" s="94">
        <v>44238</v>
      </c>
      <c r="O38" s="17"/>
      <c r="Q38" s="87"/>
      <c r="R38" s="87"/>
      <c r="S38" s="87"/>
      <c r="T38" s="90"/>
      <c r="U38" s="90"/>
      <c r="V38" s="90"/>
      <c r="W38" s="90"/>
    </row>
    <row r="39" spans="2:23" ht="16.5" customHeight="1" thickBot="1">
      <c r="B39" s="10">
        <v>34</v>
      </c>
      <c r="C39" s="11">
        <v>30</v>
      </c>
      <c r="D39" s="12">
        <v>620000</v>
      </c>
      <c r="E39" s="12">
        <v>620</v>
      </c>
      <c r="F39" s="12">
        <v>20670</v>
      </c>
      <c r="G39" s="13">
        <v>605000</v>
      </c>
      <c r="H39" s="14" t="s">
        <v>29</v>
      </c>
      <c r="I39" s="15">
        <v>635000</v>
      </c>
      <c r="J39" s="16" t="s">
        <v>30</v>
      </c>
      <c r="K39" s="91">
        <v>25420</v>
      </c>
      <c r="L39" s="92">
        <v>29233</v>
      </c>
      <c r="M39" s="93">
        <v>3813</v>
      </c>
      <c r="N39" s="95">
        <v>46488</v>
      </c>
      <c r="O39" s="17"/>
      <c r="Q39" s="87"/>
      <c r="R39" s="87"/>
      <c r="S39" s="87"/>
      <c r="T39" s="90"/>
      <c r="U39" s="90"/>
      <c r="V39" s="90"/>
      <c r="W39" s="90"/>
    </row>
    <row r="40" spans="2:23" ht="16.5" customHeight="1">
      <c r="B40" s="10">
        <v>35</v>
      </c>
      <c r="C40" s="11">
        <v>30</v>
      </c>
      <c r="D40" s="12">
        <v>650000</v>
      </c>
      <c r="E40" s="12">
        <v>650</v>
      </c>
      <c r="F40" s="12">
        <v>21670</v>
      </c>
      <c r="G40" s="13">
        <v>635000</v>
      </c>
      <c r="H40" s="14" t="s">
        <v>29</v>
      </c>
      <c r="I40" s="15">
        <v>665000</v>
      </c>
      <c r="J40" s="16" t="s">
        <v>30</v>
      </c>
      <c r="K40" s="91">
        <v>26650</v>
      </c>
      <c r="L40" s="92">
        <v>30647</v>
      </c>
      <c r="M40" s="96">
        <v>3997</v>
      </c>
      <c r="N40" s="97"/>
      <c r="O40" s="17"/>
      <c r="Q40" s="87"/>
      <c r="R40" s="87"/>
      <c r="S40" s="87"/>
      <c r="T40" s="90"/>
      <c r="U40" s="90"/>
      <c r="V40" s="90"/>
      <c r="W40" s="90"/>
    </row>
    <row r="41" spans="2:23" ht="16.5" customHeight="1">
      <c r="B41" s="10">
        <v>36</v>
      </c>
      <c r="C41" s="11">
        <v>30</v>
      </c>
      <c r="D41" s="12">
        <v>680000</v>
      </c>
      <c r="E41" s="12">
        <v>680</v>
      </c>
      <c r="F41" s="12">
        <v>22670</v>
      </c>
      <c r="G41" s="13">
        <v>665000</v>
      </c>
      <c r="H41" s="14" t="s">
        <v>29</v>
      </c>
      <c r="I41" s="15">
        <v>695000</v>
      </c>
      <c r="J41" s="16" t="s">
        <v>30</v>
      </c>
      <c r="K41" s="91">
        <v>27880</v>
      </c>
      <c r="L41" s="92">
        <v>32062</v>
      </c>
      <c r="M41" s="96">
        <v>4182</v>
      </c>
      <c r="N41" s="97"/>
      <c r="O41" s="17"/>
      <c r="Q41" s="87"/>
      <c r="R41" s="87"/>
      <c r="S41" s="87"/>
      <c r="T41" s="90"/>
      <c r="U41" s="90"/>
      <c r="V41" s="90"/>
      <c r="W41" s="90"/>
    </row>
    <row r="42" spans="2:23" ht="16.5" customHeight="1">
      <c r="B42" s="10">
        <v>37</v>
      </c>
      <c r="C42" s="11">
        <v>30</v>
      </c>
      <c r="D42" s="12">
        <v>710000</v>
      </c>
      <c r="E42" s="12">
        <v>710</v>
      </c>
      <c r="F42" s="12">
        <v>23670</v>
      </c>
      <c r="G42" s="13">
        <v>695000</v>
      </c>
      <c r="H42" s="14" t="s">
        <v>29</v>
      </c>
      <c r="I42" s="15">
        <v>730000</v>
      </c>
      <c r="J42" s="16" t="s">
        <v>30</v>
      </c>
      <c r="K42" s="91">
        <v>29110</v>
      </c>
      <c r="L42" s="92">
        <v>33476</v>
      </c>
      <c r="M42" s="96">
        <v>4366</v>
      </c>
      <c r="N42" s="97"/>
      <c r="O42" s="17"/>
      <c r="Q42" s="87"/>
      <c r="R42" s="87"/>
      <c r="S42" s="87"/>
      <c r="T42" s="90"/>
      <c r="U42" s="90"/>
      <c r="V42" s="90"/>
      <c r="W42" s="90"/>
    </row>
    <row r="43" spans="2:23" ht="16.5" customHeight="1">
      <c r="B43" s="10">
        <v>38</v>
      </c>
      <c r="C43" s="11">
        <v>30</v>
      </c>
      <c r="D43" s="12">
        <v>750000</v>
      </c>
      <c r="E43" s="12">
        <v>750</v>
      </c>
      <c r="F43" s="12">
        <v>25000</v>
      </c>
      <c r="G43" s="13">
        <v>730000</v>
      </c>
      <c r="H43" s="14" t="s">
        <v>29</v>
      </c>
      <c r="I43" s="15">
        <v>770000</v>
      </c>
      <c r="J43" s="16" t="s">
        <v>30</v>
      </c>
      <c r="K43" s="91">
        <v>30750</v>
      </c>
      <c r="L43" s="92">
        <v>35362</v>
      </c>
      <c r="M43" s="96">
        <v>4612</v>
      </c>
      <c r="N43" s="97"/>
      <c r="O43" s="17"/>
      <c r="Q43" s="87"/>
      <c r="R43" s="87"/>
      <c r="S43" s="87"/>
      <c r="T43" s="90"/>
      <c r="U43" s="90"/>
      <c r="V43" s="90"/>
      <c r="W43" s="90"/>
    </row>
    <row r="44" spans="2:23" ht="16.5" customHeight="1">
      <c r="B44" s="10">
        <v>39</v>
      </c>
      <c r="C44" s="11">
        <v>30</v>
      </c>
      <c r="D44" s="12">
        <v>790000</v>
      </c>
      <c r="E44" s="12">
        <v>790</v>
      </c>
      <c r="F44" s="12">
        <v>26330</v>
      </c>
      <c r="G44" s="13">
        <v>770000</v>
      </c>
      <c r="H44" s="14" t="s">
        <v>29</v>
      </c>
      <c r="I44" s="15">
        <v>810000</v>
      </c>
      <c r="J44" s="16" t="s">
        <v>30</v>
      </c>
      <c r="K44" s="91">
        <v>32390</v>
      </c>
      <c r="L44" s="92">
        <v>37248</v>
      </c>
      <c r="M44" s="96">
        <v>4858</v>
      </c>
      <c r="N44" s="97"/>
      <c r="O44" s="17"/>
      <c r="Q44" s="87"/>
      <c r="R44" s="87"/>
      <c r="S44" s="87"/>
      <c r="T44" s="90"/>
      <c r="U44" s="90"/>
      <c r="V44" s="90"/>
      <c r="W44" s="90"/>
    </row>
    <row r="45" spans="2:23" ht="16.5" customHeight="1">
      <c r="B45" s="10">
        <v>40</v>
      </c>
      <c r="C45" s="11">
        <v>30</v>
      </c>
      <c r="D45" s="12">
        <v>830000</v>
      </c>
      <c r="E45" s="12">
        <v>830</v>
      </c>
      <c r="F45" s="12">
        <v>27670</v>
      </c>
      <c r="G45" s="13">
        <v>810000</v>
      </c>
      <c r="H45" s="14" t="s">
        <v>29</v>
      </c>
      <c r="I45" s="15">
        <v>855000</v>
      </c>
      <c r="J45" s="16" t="s">
        <v>30</v>
      </c>
      <c r="K45" s="91">
        <v>34030</v>
      </c>
      <c r="L45" s="92">
        <v>39134</v>
      </c>
      <c r="M45" s="96">
        <v>5104</v>
      </c>
      <c r="N45" s="97"/>
      <c r="O45" s="17"/>
      <c r="Q45" s="87"/>
      <c r="R45" s="87"/>
      <c r="S45" s="87"/>
      <c r="T45" s="90"/>
      <c r="U45" s="90"/>
      <c r="V45" s="90"/>
      <c r="W45" s="90"/>
    </row>
    <row r="46" spans="2:23" ht="16.5" customHeight="1">
      <c r="B46" s="10">
        <v>41</v>
      </c>
      <c r="C46" s="11">
        <v>30</v>
      </c>
      <c r="D46" s="12">
        <v>880000</v>
      </c>
      <c r="E46" s="12">
        <v>880</v>
      </c>
      <c r="F46" s="12">
        <v>29330</v>
      </c>
      <c r="G46" s="13">
        <v>855000</v>
      </c>
      <c r="H46" s="14" t="s">
        <v>29</v>
      </c>
      <c r="I46" s="15">
        <v>905000</v>
      </c>
      <c r="J46" s="16" t="s">
        <v>30</v>
      </c>
      <c r="K46" s="91">
        <v>36080</v>
      </c>
      <c r="L46" s="92">
        <v>41492</v>
      </c>
      <c r="M46" s="96">
        <v>5412</v>
      </c>
      <c r="N46" s="97"/>
      <c r="O46" s="17"/>
      <c r="Q46" s="87"/>
      <c r="R46" s="87"/>
      <c r="S46" s="87"/>
      <c r="T46" s="90"/>
      <c r="U46" s="90"/>
      <c r="V46" s="90"/>
      <c r="W46" s="90"/>
    </row>
    <row r="47" spans="2:23" ht="16.5" customHeight="1">
      <c r="B47" s="10">
        <v>42</v>
      </c>
      <c r="C47" s="11">
        <v>30</v>
      </c>
      <c r="D47" s="12">
        <v>930000</v>
      </c>
      <c r="E47" s="12">
        <v>930</v>
      </c>
      <c r="F47" s="12">
        <v>31000</v>
      </c>
      <c r="G47" s="13">
        <v>905000</v>
      </c>
      <c r="H47" s="14" t="s">
        <v>29</v>
      </c>
      <c r="I47" s="15">
        <v>955000</v>
      </c>
      <c r="J47" s="16" t="s">
        <v>30</v>
      </c>
      <c r="K47" s="91">
        <v>38130</v>
      </c>
      <c r="L47" s="92">
        <v>43849</v>
      </c>
      <c r="M47" s="96">
        <v>5719</v>
      </c>
      <c r="N47" s="97"/>
      <c r="O47" s="17"/>
      <c r="Q47" s="87"/>
      <c r="R47" s="87"/>
      <c r="S47" s="87"/>
      <c r="T47" s="90"/>
      <c r="U47" s="90"/>
      <c r="V47" s="90"/>
      <c r="W47" s="90"/>
    </row>
    <row r="48" spans="2:23" ht="16.5" customHeight="1">
      <c r="B48" s="10">
        <v>43</v>
      </c>
      <c r="C48" s="11">
        <v>30</v>
      </c>
      <c r="D48" s="12">
        <v>980000</v>
      </c>
      <c r="E48" s="12">
        <v>980</v>
      </c>
      <c r="F48" s="12">
        <v>32670</v>
      </c>
      <c r="G48" s="13">
        <v>955000</v>
      </c>
      <c r="H48" s="14" t="s">
        <v>29</v>
      </c>
      <c r="I48" s="15">
        <v>1005000</v>
      </c>
      <c r="J48" s="16" t="s">
        <v>30</v>
      </c>
      <c r="K48" s="91">
        <v>40180</v>
      </c>
      <c r="L48" s="92">
        <v>46207</v>
      </c>
      <c r="M48" s="96">
        <v>6027</v>
      </c>
      <c r="N48" s="97"/>
      <c r="O48" s="17"/>
      <c r="Q48" s="87"/>
      <c r="R48" s="87"/>
      <c r="S48" s="87"/>
      <c r="T48" s="90"/>
      <c r="U48" s="90"/>
      <c r="V48" s="90"/>
      <c r="W48" s="90"/>
    </row>
    <row r="49" spans="2:23" ht="16.5" customHeight="1">
      <c r="B49" s="10">
        <v>44</v>
      </c>
      <c r="C49" s="11">
        <v>30</v>
      </c>
      <c r="D49" s="12">
        <v>1030000</v>
      </c>
      <c r="E49" s="12">
        <v>1030</v>
      </c>
      <c r="F49" s="12">
        <v>34330</v>
      </c>
      <c r="G49" s="13">
        <v>1005000</v>
      </c>
      <c r="H49" s="14" t="s">
        <v>29</v>
      </c>
      <c r="I49" s="15">
        <v>1055000</v>
      </c>
      <c r="J49" s="16" t="s">
        <v>30</v>
      </c>
      <c r="K49" s="91">
        <v>42230</v>
      </c>
      <c r="L49" s="92">
        <v>48564</v>
      </c>
      <c r="M49" s="96">
        <v>6334</v>
      </c>
      <c r="N49" s="97"/>
      <c r="O49" s="17"/>
      <c r="Q49" s="87"/>
      <c r="R49" s="87"/>
      <c r="S49" s="87"/>
      <c r="T49" s="90"/>
      <c r="U49" s="90"/>
      <c r="V49" s="90"/>
      <c r="W49" s="90"/>
    </row>
    <row r="50" spans="2:23" ht="16.5" customHeight="1">
      <c r="B50" s="10">
        <v>45</v>
      </c>
      <c r="C50" s="11">
        <v>30</v>
      </c>
      <c r="D50" s="12">
        <v>1090000</v>
      </c>
      <c r="E50" s="12">
        <v>1090</v>
      </c>
      <c r="F50" s="12">
        <v>36330</v>
      </c>
      <c r="G50" s="13">
        <v>1055000</v>
      </c>
      <c r="H50" s="14" t="s">
        <v>29</v>
      </c>
      <c r="I50" s="15">
        <v>1115000</v>
      </c>
      <c r="J50" s="16" t="s">
        <v>30</v>
      </c>
      <c r="K50" s="91">
        <v>44690</v>
      </c>
      <c r="L50" s="92">
        <v>51393</v>
      </c>
      <c r="M50" s="96">
        <v>6703</v>
      </c>
      <c r="N50" s="97"/>
      <c r="O50" s="17"/>
      <c r="Q50" s="87"/>
      <c r="R50" s="87"/>
      <c r="S50" s="87"/>
      <c r="T50" s="90"/>
      <c r="U50" s="90"/>
      <c r="V50" s="90"/>
      <c r="W50" s="90"/>
    </row>
    <row r="51" spans="2:23" ht="16.5" customHeight="1">
      <c r="B51" s="10">
        <v>46</v>
      </c>
      <c r="C51" s="11">
        <v>30</v>
      </c>
      <c r="D51" s="12">
        <v>1150000</v>
      </c>
      <c r="E51" s="12">
        <v>1150</v>
      </c>
      <c r="F51" s="12">
        <v>38330</v>
      </c>
      <c r="G51" s="13">
        <v>1115000</v>
      </c>
      <c r="H51" s="14" t="s">
        <v>29</v>
      </c>
      <c r="I51" s="15">
        <v>1175000</v>
      </c>
      <c r="J51" s="16" t="s">
        <v>30</v>
      </c>
      <c r="K51" s="91">
        <v>47150</v>
      </c>
      <c r="L51" s="92">
        <v>54222</v>
      </c>
      <c r="M51" s="96">
        <v>7072</v>
      </c>
      <c r="N51" s="97"/>
      <c r="O51" s="17"/>
      <c r="Q51" s="87"/>
      <c r="R51" s="87"/>
      <c r="S51" s="87"/>
      <c r="T51" s="90"/>
      <c r="U51" s="90"/>
      <c r="V51" s="90"/>
      <c r="W51" s="90"/>
    </row>
    <row r="52" spans="2:23" ht="16.5" customHeight="1" thickBot="1">
      <c r="B52" s="18">
        <v>47</v>
      </c>
      <c r="C52" s="19">
        <v>30</v>
      </c>
      <c r="D52" s="20">
        <v>1210000</v>
      </c>
      <c r="E52" s="20">
        <v>1210</v>
      </c>
      <c r="F52" s="20">
        <v>40330</v>
      </c>
      <c r="G52" s="21">
        <v>1175000</v>
      </c>
      <c r="H52" s="22" t="s">
        <v>29</v>
      </c>
      <c r="I52" s="23"/>
      <c r="J52" s="24"/>
      <c r="K52" s="98">
        <v>49610</v>
      </c>
      <c r="L52" s="99">
        <v>57051</v>
      </c>
      <c r="M52" s="100">
        <v>7441</v>
      </c>
      <c r="N52" s="97"/>
      <c r="O52" s="17"/>
      <c r="Q52" s="87"/>
      <c r="R52" s="87"/>
      <c r="S52" s="87"/>
      <c r="T52" s="90"/>
      <c r="U52" s="90"/>
      <c r="V52" s="90"/>
      <c r="W52" s="90"/>
    </row>
    <row r="53" spans="16:19" ht="13.5">
      <c r="P53" s="87"/>
      <c r="Q53" s="87"/>
      <c r="R53" s="87"/>
      <c r="S53" s="87"/>
    </row>
    <row r="54" spans="16:19" ht="13.5">
      <c r="P54" s="87"/>
      <c r="Q54" s="87"/>
      <c r="R54" s="87"/>
      <c r="S54" s="87"/>
    </row>
  </sheetData>
  <mergeCells count="3">
    <mergeCell ref="G4:J4"/>
    <mergeCell ref="B3:F3"/>
    <mergeCell ref="K3:N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.875" style="0" customWidth="1"/>
    <col min="3" max="3" width="17.75390625" style="0" customWidth="1"/>
  </cols>
  <sheetData>
    <row r="1" spans="1:8" ht="14.25" thickBot="1">
      <c r="A1" s="29"/>
      <c r="B1" s="29"/>
      <c r="C1" s="29"/>
      <c r="D1" s="29"/>
      <c r="E1" s="29"/>
      <c r="F1" s="29"/>
      <c r="G1" s="29"/>
      <c r="H1" s="29"/>
    </row>
    <row r="2" spans="1:8" ht="14.25" thickTop="1">
      <c r="A2" s="29"/>
      <c r="B2" s="30"/>
      <c r="C2" s="31"/>
      <c r="D2" s="31"/>
      <c r="E2" s="31"/>
      <c r="F2" s="31"/>
      <c r="G2" s="32"/>
      <c r="H2" s="29"/>
    </row>
    <row r="3" spans="1:8" ht="17.25">
      <c r="A3" s="29"/>
      <c r="B3" s="54" t="s">
        <v>31</v>
      </c>
      <c r="C3" s="34"/>
      <c r="D3" s="35"/>
      <c r="E3" s="35"/>
      <c r="F3" s="35"/>
      <c r="G3" s="36"/>
      <c r="H3" s="29"/>
    </row>
    <row r="4" spans="1:8" ht="13.5">
      <c r="A4" s="29"/>
      <c r="B4" s="37"/>
      <c r="C4" s="55"/>
      <c r="D4" s="38"/>
      <c r="E4" s="38"/>
      <c r="F4" s="38"/>
      <c r="G4" s="39"/>
      <c r="H4" s="29"/>
    </row>
    <row r="5" spans="1:8" ht="13.5">
      <c r="A5" s="29"/>
      <c r="B5" s="37"/>
      <c r="C5" s="61" t="s">
        <v>32</v>
      </c>
      <c r="D5" s="38"/>
      <c r="E5" s="38"/>
      <c r="F5" s="38"/>
      <c r="G5" s="39"/>
      <c r="H5" s="29"/>
    </row>
    <row r="6" spans="1:8" ht="13.5">
      <c r="A6" s="29"/>
      <c r="B6" s="37"/>
      <c r="C6" s="58" t="s">
        <v>33</v>
      </c>
      <c r="D6" s="38"/>
      <c r="E6" s="38"/>
      <c r="F6" s="38"/>
      <c r="G6" s="39"/>
      <c r="H6" s="29"/>
    </row>
    <row r="7" spans="1:8" ht="13.5">
      <c r="A7" s="29"/>
      <c r="B7" s="37"/>
      <c r="C7" s="56"/>
      <c r="D7" s="38"/>
      <c r="E7" s="38"/>
      <c r="F7" s="38"/>
      <c r="G7" s="39"/>
      <c r="H7" s="29"/>
    </row>
    <row r="8" spans="1:8" ht="13.5">
      <c r="A8" s="29"/>
      <c r="B8" s="37"/>
      <c r="C8" s="61" t="s">
        <v>52</v>
      </c>
      <c r="D8" s="38"/>
      <c r="E8" s="38"/>
      <c r="F8" s="38"/>
      <c r="G8" s="39"/>
      <c r="H8" s="29"/>
    </row>
    <row r="9" spans="1:8" ht="13.5">
      <c r="A9" s="29"/>
      <c r="B9" s="37"/>
      <c r="C9" s="58" t="s">
        <v>53</v>
      </c>
      <c r="D9" s="38"/>
      <c r="E9" s="38"/>
      <c r="F9" s="38"/>
      <c r="G9" s="39"/>
      <c r="H9" s="29"/>
    </row>
    <row r="10" spans="1:8" ht="13.5">
      <c r="A10" s="29"/>
      <c r="B10" s="37"/>
      <c r="C10" s="58" t="s">
        <v>54</v>
      </c>
      <c r="D10" s="38"/>
      <c r="E10" s="38"/>
      <c r="F10" s="38"/>
      <c r="G10" s="39"/>
      <c r="H10" s="29"/>
    </row>
    <row r="11" spans="1:8" ht="13.5">
      <c r="A11" s="29"/>
      <c r="B11" s="37"/>
      <c r="C11" s="59"/>
      <c r="D11" s="38"/>
      <c r="E11" s="38"/>
      <c r="F11" s="38"/>
      <c r="G11" s="39"/>
      <c r="H11" s="29"/>
    </row>
    <row r="12" spans="1:8" ht="13.5">
      <c r="A12" s="29"/>
      <c r="B12" s="37"/>
      <c r="C12" s="61" t="s">
        <v>57</v>
      </c>
      <c r="D12" s="38"/>
      <c r="E12" s="38"/>
      <c r="F12" s="38"/>
      <c r="G12" s="39"/>
      <c r="H12" s="29"/>
    </row>
    <row r="13" spans="1:8" ht="13.5">
      <c r="A13" s="29"/>
      <c r="B13" s="37"/>
      <c r="C13" s="58" t="s">
        <v>58</v>
      </c>
      <c r="D13" s="38"/>
      <c r="E13" s="38"/>
      <c r="F13" s="38"/>
      <c r="G13" s="39"/>
      <c r="H13" s="29"/>
    </row>
    <row r="14" spans="1:8" ht="13.5">
      <c r="A14" s="29"/>
      <c r="B14" s="37"/>
      <c r="C14" s="59"/>
      <c r="D14" s="38"/>
      <c r="E14" s="38"/>
      <c r="F14" s="38"/>
      <c r="G14" s="39"/>
      <c r="H14" s="29"/>
    </row>
    <row r="15" spans="1:8" ht="13.5">
      <c r="A15" s="29"/>
      <c r="B15" s="37"/>
      <c r="C15" s="61" t="s">
        <v>59</v>
      </c>
      <c r="D15" s="38"/>
      <c r="E15" s="38"/>
      <c r="F15" s="38"/>
      <c r="G15" s="39"/>
      <c r="H15" s="29"/>
    </row>
    <row r="16" spans="1:8" ht="13.5">
      <c r="A16" s="29"/>
      <c r="B16" s="37"/>
      <c r="C16" s="58" t="s">
        <v>60</v>
      </c>
      <c r="D16" s="38"/>
      <c r="E16" s="38"/>
      <c r="F16" s="38"/>
      <c r="G16" s="39"/>
      <c r="H16" s="29"/>
    </row>
    <row r="17" spans="1:8" ht="13.5">
      <c r="A17" s="29"/>
      <c r="B17" s="37"/>
      <c r="C17" s="58" t="s">
        <v>61</v>
      </c>
      <c r="D17" s="38"/>
      <c r="E17" s="38"/>
      <c r="F17" s="60"/>
      <c r="G17" s="39"/>
      <c r="H17" s="29"/>
    </row>
    <row r="18" spans="1:8" ht="13.5">
      <c r="A18" s="29"/>
      <c r="B18" s="37"/>
      <c r="C18" s="58"/>
      <c r="D18" s="38"/>
      <c r="E18" s="38"/>
      <c r="F18" s="60"/>
      <c r="G18" s="39"/>
      <c r="H18" s="29"/>
    </row>
    <row r="19" spans="1:8" ht="13.5">
      <c r="A19" s="29"/>
      <c r="B19" s="37"/>
      <c r="C19" s="61" t="s">
        <v>63</v>
      </c>
      <c r="D19" s="38"/>
      <c r="E19" s="38"/>
      <c r="F19" s="60"/>
      <c r="G19" s="39"/>
      <c r="H19" s="29"/>
    </row>
    <row r="20" spans="1:8" ht="13.5">
      <c r="A20" s="29"/>
      <c r="B20" s="37"/>
      <c r="C20" s="58" t="s">
        <v>62</v>
      </c>
      <c r="D20" s="38"/>
      <c r="E20" s="38"/>
      <c r="F20" s="60"/>
      <c r="G20" s="39"/>
      <c r="H20" s="29"/>
    </row>
    <row r="21" spans="1:8" ht="13.5">
      <c r="A21" s="29"/>
      <c r="B21" s="37"/>
      <c r="C21" s="58"/>
      <c r="D21" s="38"/>
      <c r="E21" s="38"/>
      <c r="F21" s="60"/>
      <c r="G21" s="39"/>
      <c r="H21" s="29"/>
    </row>
    <row r="22" spans="1:8" ht="13.5">
      <c r="A22" s="29"/>
      <c r="B22" s="37"/>
      <c r="C22" s="61" t="s">
        <v>67</v>
      </c>
      <c r="D22" s="38"/>
      <c r="E22" s="38"/>
      <c r="F22" s="60"/>
      <c r="G22" s="39"/>
      <c r="H22" s="29"/>
    </row>
    <row r="23" spans="1:8" ht="13.5">
      <c r="A23" s="29"/>
      <c r="B23" s="37"/>
      <c r="C23" s="58" t="s">
        <v>68</v>
      </c>
      <c r="D23" s="38"/>
      <c r="E23" s="38"/>
      <c r="F23" s="60"/>
      <c r="G23" s="39"/>
      <c r="H23" s="29"/>
    </row>
    <row r="24" spans="1:8" ht="13.5">
      <c r="A24" s="29"/>
      <c r="B24" s="37"/>
      <c r="C24" s="58" t="s">
        <v>69</v>
      </c>
      <c r="D24" s="38"/>
      <c r="E24" s="38"/>
      <c r="F24" s="60"/>
      <c r="G24" s="39"/>
      <c r="H24" s="29"/>
    </row>
    <row r="25" spans="1:8" ht="13.5">
      <c r="A25" s="29"/>
      <c r="B25" s="37"/>
      <c r="C25" s="58"/>
      <c r="D25" s="38"/>
      <c r="E25" s="38"/>
      <c r="F25" s="60"/>
      <c r="G25" s="39"/>
      <c r="H25" s="29"/>
    </row>
    <row r="26" spans="1:8" ht="13.5">
      <c r="A26" s="29"/>
      <c r="B26" s="37"/>
      <c r="C26" s="61" t="s">
        <v>70</v>
      </c>
      <c r="D26" s="38"/>
      <c r="E26" s="38"/>
      <c r="F26" s="60"/>
      <c r="G26" s="39"/>
      <c r="H26" s="29"/>
    </row>
    <row r="27" spans="1:8" ht="13.5">
      <c r="A27" s="29"/>
      <c r="B27" s="37"/>
      <c r="C27" s="58" t="s">
        <v>65</v>
      </c>
      <c r="D27" s="38"/>
      <c r="E27" s="38"/>
      <c r="F27" s="60"/>
      <c r="G27" s="39"/>
      <c r="H27" s="29"/>
    </row>
    <row r="28" spans="1:8" ht="13.5">
      <c r="A28" s="29"/>
      <c r="B28" s="37"/>
      <c r="C28" s="58" t="s">
        <v>66</v>
      </c>
      <c r="D28" s="38"/>
      <c r="E28" s="38"/>
      <c r="F28" s="60"/>
      <c r="G28" s="39"/>
      <c r="H28" s="29"/>
    </row>
    <row r="29" spans="1:8" ht="13.5">
      <c r="A29" s="29"/>
      <c r="B29" s="37"/>
      <c r="C29" s="58"/>
      <c r="D29" s="38"/>
      <c r="E29" s="38"/>
      <c r="F29" s="60"/>
      <c r="G29" s="39"/>
      <c r="H29" s="29"/>
    </row>
    <row r="30" spans="1:8" ht="13.5">
      <c r="A30" s="29"/>
      <c r="B30" s="37"/>
      <c r="C30" s="58"/>
      <c r="D30" s="38"/>
      <c r="E30" s="38"/>
      <c r="F30" s="60"/>
      <c r="G30" s="39"/>
      <c r="H30" s="29"/>
    </row>
    <row r="31" spans="1:8" ht="13.5">
      <c r="A31" s="29"/>
      <c r="B31" s="37"/>
      <c r="C31" s="58"/>
      <c r="D31" s="38"/>
      <c r="E31" s="38"/>
      <c r="F31" s="60"/>
      <c r="G31" s="39"/>
      <c r="H31" s="29"/>
    </row>
    <row r="32" spans="1:8" ht="14.25" thickBot="1">
      <c r="A32" s="29"/>
      <c r="B32" s="43"/>
      <c r="C32" s="44"/>
      <c r="D32" s="44"/>
      <c r="E32" s="44"/>
      <c r="F32" s="44"/>
      <c r="G32" s="45"/>
      <c r="H32" s="29"/>
    </row>
    <row r="33" spans="1:8" ht="14.25" thickTop="1">
      <c r="A33" s="29"/>
      <c r="B33" s="29"/>
      <c r="C33" s="29"/>
      <c r="D33" s="29"/>
      <c r="E33" s="29"/>
      <c r="F33" s="29"/>
      <c r="G33" s="29"/>
      <c r="H33" s="29"/>
    </row>
    <row r="34" spans="1:8" ht="13.5">
      <c r="A34" s="29"/>
      <c r="B34" s="29"/>
      <c r="C34" s="29"/>
      <c r="D34" s="29"/>
      <c r="E34" s="29"/>
      <c r="F34" s="29"/>
      <c r="G34" s="29"/>
      <c r="H34" s="29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2" width="2.50390625" style="0" customWidth="1"/>
    <col min="8" max="8" width="5.375" style="0" customWidth="1"/>
  </cols>
  <sheetData>
    <row r="1" spans="1:9" ht="14.25" thickBot="1">
      <c r="A1" s="29"/>
      <c r="B1" s="29"/>
      <c r="C1" s="29"/>
      <c r="D1" s="29"/>
      <c r="E1" s="29"/>
      <c r="F1" s="29"/>
      <c r="G1" s="29"/>
      <c r="H1" s="29"/>
      <c r="I1" s="29"/>
    </row>
    <row r="2" spans="1:9" ht="14.25" thickTop="1">
      <c r="A2" s="29"/>
      <c r="B2" s="30"/>
      <c r="C2" s="31"/>
      <c r="D2" s="31"/>
      <c r="E2" s="31"/>
      <c r="F2" s="31"/>
      <c r="G2" s="31"/>
      <c r="H2" s="32"/>
      <c r="I2" s="29"/>
    </row>
    <row r="3" spans="1:9" ht="13.5">
      <c r="A3" s="29"/>
      <c r="B3" s="33"/>
      <c r="C3" s="34" t="s">
        <v>34</v>
      </c>
      <c r="D3" s="35"/>
      <c r="E3" s="35"/>
      <c r="F3" s="35"/>
      <c r="G3" s="35"/>
      <c r="H3" s="36"/>
      <c r="I3" s="29"/>
    </row>
    <row r="4" spans="1:9" ht="13.5">
      <c r="A4" s="29"/>
      <c r="B4" s="37"/>
      <c r="C4" s="38"/>
      <c r="D4" s="38"/>
      <c r="E4" s="38"/>
      <c r="F4" s="38"/>
      <c r="G4" s="38"/>
      <c r="H4" s="39"/>
      <c r="I4" s="29"/>
    </row>
    <row r="5" spans="1:9" ht="13.5">
      <c r="A5" s="29"/>
      <c r="B5" s="37"/>
      <c r="C5" s="40" t="s">
        <v>35</v>
      </c>
      <c r="D5" s="38"/>
      <c r="E5" s="38"/>
      <c r="F5" s="38"/>
      <c r="G5" s="38"/>
      <c r="H5" s="39"/>
      <c r="I5" s="29"/>
    </row>
    <row r="6" spans="1:9" ht="13.5">
      <c r="A6" s="29"/>
      <c r="B6" s="37"/>
      <c r="C6" s="38"/>
      <c r="D6" s="38"/>
      <c r="E6" s="38"/>
      <c r="F6" s="38"/>
      <c r="G6" s="38"/>
      <c r="H6" s="39"/>
      <c r="I6" s="29"/>
    </row>
    <row r="7" spans="1:9" ht="13.5">
      <c r="A7" s="29"/>
      <c r="B7" s="37"/>
      <c r="C7" s="41" t="s">
        <v>36</v>
      </c>
      <c r="D7" s="38"/>
      <c r="E7" s="38"/>
      <c r="F7" s="38"/>
      <c r="G7" s="38"/>
      <c r="H7" s="39"/>
      <c r="I7" s="29"/>
    </row>
    <row r="8" spans="1:9" ht="13.5">
      <c r="A8" s="29"/>
      <c r="B8" s="37"/>
      <c r="C8" s="40" t="s">
        <v>37</v>
      </c>
      <c r="D8" s="38"/>
      <c r="E8" s="38"/>
      <c r="F8" s="38"/>
      <c r="G8" s="38"/>
      <c r="H8" s="39"/>
      <c r="I8" s="29"/>
    </row>
    <row r="9" spans="1:9" ht="13.5">
      <c r="A9" s="29"/>
      <c r="B9" s="37"/>
      <c r="C9" s="40" t="s">
        <v>38</v>
      </c>
      <c r="D9" s="38"/>
      <c r="E9" s="38"/>
      <c r="F9" s="38"/>
      <c r="G9" s="38"/>
      <c r="H9" s="39"/>
      <c r="I9" s="29"/>
    </row>
    <row r="10" spans="1:9" ht="13.5">
      <c r="A10" s="29"/>
      <c r="B10" s="37"/>
      <c r="C10" s="40" t="s">
        <v>39</v>
      </c>
      <c r="D10" s="38"/>
      <c r="E10" s="38"/>
      <c r="F10" s="38"/>
      <c r="G10" s="38"/>
      <c r="H10" s="39"/>
      <c r="I10" s="29"/>
    </row>
    <row r="11" spans="1:9" ht="13.5">
      <c r="A11" s="29"/>
      <c r="B11" s="37"/>
      <c r="C11" s="38"/>
      <c r="D11" s="38"/>
      <c r="E11" s="38"/>
      <c r="F11" s="38"/>
      <c r="G11" s="38"/>
      <c r="H11" s="39"/>
      <c r="I11" s="29"/>
    </row>
    <row r="12" spans="1:9" ht="13.5">
      <c r="A12" s="29"/>
      <c r="B12" s="37"/>
      <c r="C12" s="41" t="s">
        <v>40</v>
      </c>
      <c r="D12" s="38"/>
      <c r="E12" s="38"/>
      <c r="F12" s="38"/>
      <c r="G12" s="38"/>
      <c r="H12" s="39"/>
      <c r="I12" s="29"/>
    </row>
    <row r="13" spans="1:9" ht="13.5">
      <c r="A13" s="29"/>
      <c r="B13" s="37"/>
      <c r="C13" s="40" t="s">
        <v>41</v>
      </c>
      <c r="D13" s="38"/>
      <c r="E13" s="38"/>
      <c r="F13" s="38"/>
      <c r="G13" s="38"/>
      <c r="H13" s="39"/>
      <c r="I13" s="29"/>
    </row>
    <row r="14" spans="1:9" ht="13.5">
      <c r="A14" s="29"/>
      <c r="B14" s="37"/>
      <c r="C14" s="40" t="s">
        <v>42</v>
      </c>
      <c r="D14" s="38"/>
      <c r="E14" s="38"/>
      <c r="F14" s="38"/>
      <c r="G14" s="38"/>
      <c r="H14" s="39"/>
      <c r="I14" s="29"/>
    </row>
    <row r="15" spans="1:9" ht="13.5">
      <c r="A15" s="29"/>
      <c r="B15" s="37"/>
      <c r="C15" s="38"/>
      <c r="D15" s="38"/>
      <c r="E15" s="38"/>
      <c r="F15" s="38"/>
      <c r="G15" s="38"/>
      <c r="H15" s="39"/>
      <c r="I15" s="29"/>
    </row>
    <row r="16" spans="1:9" ht="13.5">
      <c r="A16" s="29"/>
      <c r="B16" s="37"/>
      <c r="C16" s="41" t="s">
        <v>43</v>
      </c>
      <c r="D16" s="38"/>
      <c r="E16" s="38"/>
      <c r="F16" s="38"/>
      <c r="G16" s="38"/>
      <c r="H16" s="39"/>
      <c r="I16" s="29"/>
    </row>
    <row r="17" spans="1:9" ht="13.5">
      <c r="A17" s="29"/>
      <c r="B17" s="37"/>
      <c r="C17" s="38" t="s">
        <v>44</v>
      </c>
      <c r="D17" s="38"/>
      <c r="E17" s="38"/>
      <c r="F17" s="38"/>
      <c r="G17" s="38"/>
      <c r="H17" s="39"/>
      <c r="I17" s="29"/>
    </row>
    <row r="18" spans="1:9" ht="13.5">
      <c r="A18" s="29"/>
      <c r="B18" s="37"/>
      <c r="C18" s="38"/>
      <c r="D18" s="38"/>
      <c r="E18" s="38"/>
      <c r="F18" s="38"/>
      <c r="G18" s="38"/>
      <c r="H18" s="39"/>
      <c r="I18" s="29"/>
    </row>
    <row r="19" spans="1:9" ht="13.5">
      <c r="A19" s="29"/>
      <c r="B19" s="37"/>
      <c r="C19" s="38" t="s">
        <v>45</v>
      </c>
      <c r="D19" s="38"/>
      <c r="E19" s="38"/>
      <c r="F19" s="38"/>
      <c r="G19" s="38"/>
      <c r="H19" s="39"/>
      <c r="I19" s="29"/>
    </row>
    <row r="20" spans="1:9" ht="13.5">
      <c r="A20" s="29"/>
      <c r="B20" s="37"/>
      <c r="C20" s="38"/>
      <c r="D20" s="38"/>
      <c r="E20" s="38"/>
      <c r="F20" s="38"/>
      <c r="G20" s="38"/>
      <c r="H20" s="39"/>
      <c r="I20" s="29"/>
    </row>
    <row r="21" spans="1:9" ht="13.5">
      <c r="A21" s="29"/>
      <c r="B21" s="37"/>
      <c r="C21" s="38"/>
      <c r="D21" s="38"/>
      <c r="E21" s="38"/>
      <c r="F21" s="38"/>
      <c r="G21" s="40" t="s">
        <v>55</v>
      </c>
      <c r="H21" s="39"/>
      <c r="I21" s="29"/>
    </row>
    <row r="22" spans="1:9" ht="13.5">
      <c r="A22" s="29"/>
      <c r="B22" s="37"/>
      <c r="C22" s="38"/>
      <c r="D22" s="38" t="s">
        <v>46</v>
      </c>
      <c r="E22" s="38"/>
      <c r="F22" s="38"/>
      <c r="G22" s="38"/>
      <c r="H22" s="39"/>
      <c r="I22" s="29"/>
    </row>
    <row r="23" spans="1:9" ht="13.5">
      <c r="A23" s="29"/>
      <c r="B23" s="37"/>
      <c r="C23" s="38"/>
      <c r="D23" s="40" t="s">
        <v>47</v>
      </c>
      <c r="E23" s="38"/>
      <c r="F23" s="38"/>
      <c r="G23" s="38"/>
      <c r="H23" s="39"/>
      <c r="I23" s="29"/>
    </row>
    <row r="24" spans="1:9" ht="13.5">
      <c r="A24" s="29"/>
      <c r="B24" s="37"/>
      <c r="C24" s="38"/>
      <c r="D24" s="38"/>
      <c r="E24" s="38"/>
      <c r="F24" s="42" t="s">
        <v>0</v>
      </c>
      <c r="G24" s="38"/>
      <c r="H24" s="39"/>
      <c r="I24" s="29"/>
    </row>
    <row r="25" spans="1:9" ht="14.25" thickBot="1">
      <c r="A25" s="29"/>
      <c r="B25" s="43"/>
      <c r="C25" s="44"/>
      <c r="D25" s="44"/>
      <c r="E25" s="44"/>
      <c r="F25" s="44"/>
      <c r="G25" s="44"/>
      <c r="H25" s="45"/>
      <c r="I25" s="29"/>
    </row>
    <row r="26" spans="1:9" ht="14.25" thickTop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3.5">
      <c r="A27" s="29"/>
      <c r="B27" s="29"/>
      <c r="C27" s="29"/>
      <c r="D27" s="29"/>
      <c r="E27" s="29"/>
      <c r="F27" s="29"/>
      <c r="G27" s="29"/>
      <c r="H27" s="29"/>
      <c r="I27" s="2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名南経営センター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名南経営センター</dc:creator>
  <cp:keywords/>
  <dc:description/>
  <cp:lastModifiedBy>名南経営センターグループ</cp:lastModifiedBy>
  <cp:lastPrinted>2001-06-22T04:39:35Z</cp:lastPrinted>
  <dcterms:created xsi:type="dcterms:W3CDTF">2001-06-04T00:24:44Z</dcterms:created>
  <dcterms:modified xsi:type="dcterms:W3CDTF">2007-09-28T14:36:50Z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